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09"/>
  <workbookPr/>
  <mc:AlternateContent xmlns:mc="http://schemas.openxmlformats.org/markup-compatibility/2006">
    <mc:Choice Requires="x15">
      <x15ac:absPath xmlns:x15ac="http://schemas.microsoft.com/office/spreadsheetml/2010/11/ac" url="/Users/hayleyplante/Downloads/"/>
    </mc:Choice>
  </mc:AlternateContent>
  <xr:revisionPtr revIDLastSave="0" documentId="8_{F3ED8CD8-DCF8-CC42-BD01-075DC83E8E0E}" xr6:coauthVersionLast="47" xr6:coauthVersionMax="47" xr10:uidLastSave="{00000000-0000-0000-0000-000000000000}"/>
  <bookViews>
    <workbookView xWindow="0" yWindow="760" windowWidth="20500" windowHeight="8440" xr2:uid="{00000000-000D-0000-FFFF-FFFF00000000}"/>
  </bookViews>
  <sheets>
    <sheet name="OHPSI" sheetId="5" r:id="rId1"/>
    <sheet name="OAAP" sheetId="6" r:id="rId2"/>
    <sheet name="ODTRL" sheetId="7" r:id="rId3"/>
    <sheet name="PITs" sheetId="8" r:id="rId4"/>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27" i="7" l="1"/>
  <c r="M27" i="7"/>
  <c r="N27" i="7"/>
  <c r="P27" i="7"/>
  <c r="U27" i="7"/>
  <c r="F27" i="7"/>
  <c r="G27" i="7"/>
  <c r="I27" i="7"/>
  <c r="T39" i="5"/>
  <c r="T37" i="5"/>
  <c r="T46" i="6"/>
  <c r="T44" i="6"/>
  <c r="T21" i="7"/>
  <c r="T83" i="7"/>
  <c r="T54" i="7"/>
  <c r="T20" i="7"/>
  <c r="T12" i="7"/>
  <c r="T75" i="7"/>
  <c r="T10" i="7"/>
  <c r="M26" i="7"/>
  <c r="N26" i="7"/>
  <c r="P26" i="7"/>
  <c r="U26" i="7"/>
  <c r="F26" i="7"/>
  <c r="G26" i="7"/>
  <c r="I26" i="7"/>
  <c r="M23" i="7"/>
  <c r="N23" i="7"/>
  <c r="P23" i="7"/>
  <c r="F23" i="7"/>
  <c r="G23" i="7"/>
  <c r="I23" i="7"/>
  <c r="U23" i="7"/>
  <c r="T26" i="7"/>
  <c r="T23" i="7"/>
  <c r="T10" i="6"/>
  <c r="F10" i="6"/>
  <c r="G10" i="6"/>
  <c r="I10" i="6"/>
  <c r="F17" i="6"/>
  <c r="G17" i="6"/>
  <c r="I17" i="6"/>
  <c r="M10" i="6"/>
  <c r="N10" i="6"/>
  <c r="P10" i="6"/>
  <c r="U10" i="6"/>
  <c r="M17" i="6"/>
  <c r="T17" i="6"/>
  <c r="T22" i="6"/>
  <c r="T24" i="6"/>
  <c r="M22" i="6"/>
  <c r="M24" i="6"/>
  <c r="N24" i="6"/>
  <c r="P24" i="6"/>
  <c r="U24" i="6"/>
  <c r="F24" i="6"/>
  <c r="G24" i="6"/>
  <c r="I24" i="6"/>
  <c r="F22" i="6"/>
  <c r="G22" i="6"/>
  <c r="I22" i="6"/>
  <c r="M14" i="6"/>
  <c r="N14" i="6"/>
  <c r="P14" i="6"/>
  <c r="U14" i="6"/>
  <c r="F14" i="6"/>
  <c r="G14" i="6"/>
  <c r="I14" i="6"/>
  <c r="T8" i="6"/>
  <c r="T14" i="6"/>
  <c r="N17" i="6"/>
  <c r="P17" i="6"/>
  <c r="U17" i="6"/>
  <c r="N22" i="6"/>
  <c r="P22" i="6"/>
  <c r="U22" i="6"/>
  <c r="T156" i="6"/>
  <c r="F138" i="7"/>
  <c r="G138" i="7"/>
  <c r="I138" i="7"/>
  <c r="U138" i="7"/>
  <c r="F137" i="7"/>
  <c r="I136" i="7"/>
  <c r="U136" i="7"/>
  <c r="F134" i="7"/>
  <c r="T134" i="7"/>
  <c r="F133" i="7"/>
  <c r="G133" i="7"/>
  <c r="I133" i="7"/>
  <c r="U133" i="7"/>
  <c r="F132" i="7"/>
  <c r="F135" i="7"/>
  <c r="F131" i="7"/>
  <c r="T131" i="7"/>
  <c r="F130" i="7"/>
  <c r="F129" i="7"/>
  <c r="G129" i="7"/>
  <c r="I129" i="7"/>
  <c r="U129" i="7"/>
  <c r="F128" i="7"/>
  <c r="F127" i="7"/>
  <c r="T127" i="7"/>
  <c r="F125" i="7"/>
  <c r="T125" i="7"/>
  <c r="F119" i="7"/>
  <c r="F126" i="7"/>
  <c r="F122" i="7"/>
  <c r="T122" i="7"/>
  <c r="F124" i="7"/>
  <c r="G124" i="7"/>
  <c r="I124" i="7"/>
  <c r="U124" i="7"/>
  <c r="F123" i="7"/>
  <c r="G123" i="7"/>
  <c r="I123" i="7"/>
  <c r="U123" i="7"/>
  <c r="F117" i="7"/>
  <c r="F116" i="7"/>
  <c r="F120" i="7"/>
  <c r="G120" i="7"/>
  <c r="I120" i="7"/>
  <c r="U120" i="7"/>
  <c r="F112" i="7"/>
  <c r="T112" i="7"/>
  <c r="F121" i="7"/>
  <c r="F111" i="7"/>
  <c r="F113" i="7"/>
  <c r="G113" i="7"/>
  <c r="I113" i="7"/>
  <c r="U113" i="7"/>
  <c r="F118" i="7"/>
  <c r="G118" i="7"/>
  <c r="I118" i="7"/>
  <c r="U118" i="7"/>
  <c r="F115" i="7"/>
  <c r="F110" i="7"/>
  <c r="F104" i="7"/>
  <c r="G104" i="7"/>
  <c r="I104" i="7"/>
  <c r="U104" i="7"/>
  <c r="F109" i="7"/>
  <c r="T109" i="7"/>
  <c r="F108" i="7"/>
  <c r="T108" i="7"/>
  <c r="F102" i="7"/>
  <c r="F105" i="7"/>
  <c r="G105" i="7"/>
  <c r="I105" i="7"/>
  <c r="U105" i="7"/>
  <c r="F103" i="7"/>
  <c r="G103" i="7"/>
  <c r="I103" i="7"/>
  <c r="U103" i="7"/>
  <c r="F96" i="7"/>
  <c r="F107" i="7"/>
  <c r="T107" i="7"/>
  <c r="F100" i="7"/>
  <c r="G100" i="7"/>
  <c r="I100" i="7"/>
  <c r="U100" i="7"/>
  <c r="F99" i="7"/>
  <c r="F114" i="7"/>
  <c r="G114" i="7"/>
  <c r="I114" i="7"/>
  <c r="U114" i="7"/>
  <c r="F94" i="7"/>
  <c r="T94" i="7"/>
  <c r="F93" i="7"/>
  <c r="T93" i="7"/>
  <c r="F98" i="7"/>
  <c r="G98" i="7"/>
  <c r="I98" i="7"/>
  <c r="U98" i="7"/>
  <c r="F90" i="7"/>
  <c r="F95" i="7"/>
  <c r="F91" i="7"/>
  <c r="G91" i="7"/>
  <c r="I91" i="7"/>
  <c r="U91" i="7"/>
  <c r="F101" i="7"/>
  <c r="F82" i="7"/>
  <c r="G82" i="7"/>
  <c r="I82" i="7"/>
  <c r="U82" i="7"/>
  <c r="F89" i="7"/>
  <c r="F79" i="7"/>
  <c r="F92" i="7"/>
  <c r="G92" i="7"/>
  <c r="I92" i="7"/>
  <c r="U92" i="7"/>
  <c r="M86" i="7"/>
  <c r="F87" i="7"/>
  <c r="F84" i="7"/>
  <c r="T84" i="7"/>
  <c r="F78" i="7"/>
  <c r="T78" i="7"/>
  <c r="F83" i="7"/>
  <c r="F80" i="7"/>
  <c r="T80" i="7"/>
  <c r="F106" i="7"/>
  <c r="T106" i="7"/>
  <c r="F85" i="7"/>
  <c r="G85" i="7"/>
  <c r="I85" i="7"/>
  <c r="U85" i="7"/>
  <c r="F74" i="7"/>
  <c r="F71" i="7"/>
  <c r="T71" i="7"/>
  <c r="F97" i="7"/>
  <c r="G97" i="7"/>
  <c r="I97" i="7"/>
  <c r="U97" i="7"/>
  <c r="F88" i="7"/>
  <c r="F76" i="7"/>
  <c r="F75" i="7"/>
  <c r="F73" i="7"/>
  <c r="T73" i="7"/>
  <c r="F81" i="7"/>
  <c r="G81" i="7"/>
  <c r="I81" i="7"/>
  <c r="U81" i="7"/>
  <c r="F72" i="7"/>
  <c r="F77" i="7"/>
  <c r="T77" i="7"/>
  <c r="F70" i="7"/>
  <c r="F65" i="7"/>
  <c r="F68" i="7"/>
  <c r="F64" i="7"/>
  <c r="T64" i="7"/>
  <c r="F67" i="7"/>
  <c r="T67" i="7"/>
  <c r="F62" i="7"/>
  <c r="G62" i="7"/>
  <c r="I62" i="7"/>
  <c r="U62" i="7"/>
  <c r="F66" i="7"/>
  <c r="F69" i="7"/>
  <c r="F61" i="7"/>
  <c r="T61" i="7"/>
  <c r="F21" i="7"/>
  <c r="G21" i="7"/>
  <c r="I21" i="7"/>
  <c r="U21" i="7"/>
  <c r="F20" i="7"/>
  <c r="G20" i="7"/>
  <c r="I20" i="7"/>
  <c r="U20" i="7"/>
  <c r="F55" i="7"/>
  <c r="F53" i="7"/>
  <c r="T53" i="7"/>
  <c r="F58" i="7"/>
  <c r="G58" i="7"/>
  <c r="I58" i="7"/>
  <c r="U58" i="7"/>
  <c r="F57" i="7"/>
  <c r="M15" i="7"/>
  <c r="F51" i="7"/>
  <c r="G51" i="7"/>
  <c r="I51" i="7"/>
  <c r="U51" i="7"/>
  <c r="F50" i="7"/>
  <c r="M60" i="7"/>
  <c r="F60" i="7"/>
  <c r="G60" i="7"/>
  <c r="I60" i="7"/>
  <c r="M59" i="7"/>
  <c r="F59" i="7"/>
  <c r="G59" i="7"/>
  <c r="I59" i="7"/>
  <c r="F54" i="7"/>
  <c r="F52" i="7"/>
  <c r="M48" i="7"/>
  <c r="N48" i="7"/>
  <c r="P48" i="7"/>
  <c r="U48" i="7"/>
  <c r="F48" i="7"/>
  <c r="G48" i="7"/>
  <c r="I48" i="7"/>
  <c r="M56" i="7"/>
  <c r="N56" i="7"/>
  <c r="P56" i="7"/>
  <c r="F56" i="7"/>
  <c r="F18" i="7"/>
  <c r="T18" i="7"/>
  <c r="M63" i="7"/>
  <c r="N63" i="7"/>
  <c r="P63" i="7"/>
  <c r="U63" i="7"/>
  <c r="F63" i="7"/>
  <c r="G63" i="7"/>
  <c r="I63" i="7"/>
  <c r="M47" i="7"/>
  <c r="N47" i="7"/>
  <c r="P47" i="7"/>
  <c r="U47" i="7"/>
  <c r="F47" i="7"/>
  <c r="G47" i="7"/>
  <c r="I47" i="7"/>
  <c r="M46" i="7"/>
  <c r="N46" i="7"/>
  <c r="P46" i="7"/>
  <c r="F46" i="7"/>
  <c r="G46" i="7"/>
  <c r="I46" i="7"/>
  <c r="U46" i="7"/>
  <c r="M49" i="7"/>
  <c r="F49" i="7"/>
  <c r="G49" i="7"/>
  <c r="I49" i="7"/>
  <c r="M12" i="7"/>
  <c r="N12" i="7"/>
  <c r="P12" i="7"/>
  <c r="U12" i="7"/>
  <c r="F12" i="7"/>
  <c r="G12" i="7"/>
  <c r="I12" i="7"/>
  <c r="F19" i="7"/>
  <c r="G19" i="7"/>
  <c r="I19" i="7"/>
  <c r="U19" i="7"/>
  <c r="M36" i="7"/>
  <c r="F36" i="7"/>
  <c r="G36" i="7"/>
  <c r="I36" i="7"/>
  <c r="M45" i="7"/>
  <c r="T45" i="7"/>
  <c r="F45" i="7"/>
  <c r="G45" i="7"/>
  <c r="I45" i="7"/>
  <c r="M43" i="7"/>
  <c r="N43" i="7"/>
  <c r="P43" i="7"/>
  <c r="F43" i="7"/>
  <c r="M16" i="7"/>
  <c r="F16" i="7"/>
  <c r="G16" i="7"/>
  <c r="I16" i="7"/>
  <c r="U16" i="7"/>
  <c r="F11" i="7"/>
  <c r="G11" i="7"/>
  <c r="I11" i="7"/>
  <c r="U11" i="7"/>
  <c r="M42" i="7"/>
  <c r="T42" i="7"/>
  <c r="F42" i="7"/>
  <c r="G42" i="7"/>
  <c r="I42" i="7"/>
  <c r="M40" i="7"/>
  <c r="N40" i="7"/>
  <c r="P40" i="7"/>
  <c r="F40" i="7"/>
  <c r="G40" i="7"/>
  <c r="I40" i="7"/>
  <c r="U40" i="7"/>
  <c r="M33" i="7"/>
  <c r="F33" i="7"/>
  <c r="G33" i="7"/>
  <c r="I33" i="7"/>
  <c r="U33" i="7"/>
  <c r="M44" i="7"/>
  <c r="N44" i="7"/>
  <c r="P44" i="7"/>
  <c r="U44" i="7"/>
  <c r="F44" i="7"/>
  <c r="G44" i="7"/>
  <c r="I44" i="7"/>
  <c r="M17" i="7"/>
  <c r="N17" i="7"/>
  <c r="P17" i="7"/>
  <c r="F17" i="7"/>
  <c r="G17" i="7"/>
  <c r="I17" i="7"/>
  <c r="U17" i="7"/>
  <c r="F38" i="7"/>
  <c r="G38" i="7"/>
  <c r="I38" i="7"/>
  <c r="U38" i="7"/>
  <c r="M39" i="7"/>
  <c r="N39" i="7"/>
  <c r="P39" i="7"/>
  <c r="U39" i="7"/>
  <c r="F39" i="7"/>
  <c r="G39" i="7"/>
  <c r="I39" i="7"/>
  <c r="M31" i="7"/>
  <c r="M13" i="7"/>
  <c r="T13" i="7"/>
  <c r="F13" i="7"/>
  <c r="G13" i="7"/>
  <c r="I13" i="7"/>
  <c r="U13" i="7"/>
  <c r="M41" i="7"/>
  <c r="M30" i="7"/>
  <c r="F30" i="7"/>
  <c r="G30" i="7"/>
  <c r="I30" i="7"/>
  <c r="F28" i="7"/>
  <c r="G28" i="7"/>
  <c r="I28" i="7"/>
  <c r="U28" i="7"/>
  <c r="M35" i="7"/>
  <c r="N35" i="7"/>
  <c r="P35" i="7"/>
  <c r="U35" i="7"/>
  <c r="F35" i="7"/>
  <c r="G35" i="7"/>
  <c r="I35" i="7"/>
  <c r="M10" i="7"/>
  <c r="N10" i="7"/>
  <c r="P10" i="7"/>
  <c r="U10" i="7"/>
  <c r="F10" i="7"/>
  <c r="G10" i="7"/>
  <c r="I10" i="7"/>
  <c r="M9" i="7"/>
  <c r="N9" i="7"/>
  <c r="P9" i="7"/>
  <c r="U9" i="7"/>
  <c r="I9" i="7"/>
  <c r="M34" i="7"/>
  <c r="T34" i="7"/>
  <c r="F34" i="7"/>
  <c r="G34" i="7"/>
  <c r="I34" i="7"/>
  <c r="M32" i="7"/>
  <c r="F32" i="7"/>
  <c r="G32" i="7"/>
  <c r="I32" i="7"/>
  <c r="M14" i="7"/>
  <c r="T14" i="7"/>
  <c r="F14" i="7"/>
  <c r="G14" i="7"/>
  <c r="I14" i="7"/>
  <c r="M29" i="7"/>
  <c r="N29" i="7"/>
  <c r="P29" i="7"/>
  <c r="U29" i="7"/>
  <c r="F29" i="7"/>
  <c r="G29" i="7"/>
  <c r="I29" i="7"/>
  <c r="M37" i="7"/>
  <c r="T37" i="7"/>
  <c r="F37" i="7"/>
  <c r="G37" i="7"/>
  <c r="I37" i="7"/>
  <c r="M25" i="7"/>
  <c r="N25" i="7"/>
  <c r="P25" i="7"/>
  <c r="U25" i="7"/>
  <c r="F25" i="7"/>
  <c r="G25" i="7"/>
  <c r="I25" i="7"/>
  <c r="F24" i="7"/>
  <c r="M22" i="7"/>
  <c r="N22" i="7"/>
  <c r="P22" i="7"/>
  <c r="U22" i="7"/>
  <c r="F22" i="7"/>
  <c r="G22" i="7"/>
  <c r="I22" i="7"/>
  <c r="M8" i="7"/>
  <c r="N8" i="7"/>
  <c r="P8" i="7"/>
  <c r="U8" i="7"/>
  <c r="F8" i="7"/>
  <c r="G8" i="7"/>
  <c r="I8" i="7"/>
  <c r="M7" i="7"/>
  <c r="N7" i="7"/>
  <c r="P7" i="7"/>
  <c r="U7" i="7"/>
  <c r="F7" i="7"/>
  <c r="G7" i="7"/>
  <c r="I7" i="7"/>
  <c r="G83" i="7"/>
  <c r="I83" i="7"/>
  <c r="U83" i="7"/>
  <c r="G50" i="7"/>
  <c r="I50" i="7"/>
  <c r="U50" i="7"/>
  <c r="N15" i="7"/>
  <c r="P15" i="7"/>
  <c r="U15" i="7"/>
  <c r="T15" i="7"/>
  <c r="G54" i="7"/>
  <c r="I54" i="7"/>
  <c r="U54" i="7"/>
  <c r="N59" i="7"/>
  <c r="P59" i="7"/>
  <c r="U59" i="7"/>
  <c r="N14" i="7"/>
  <c r="P14" i="7"/>
  <c r="U14" i="7"/>
  <c r="N42" i="7"/>
  <c r="P42" i="7"/>
  <c r="U42" i="7"/>
  <c r="T8" i="7"/>
  <c r="N32" i="7"/>
  <c r="P32" i="7"/>
  <c r="U32" i="7"/>
  <c r="G52" i="7"/>
  <c r="I52" i="7"/>
  <c r="U52" i="7"/>
  <c r="T38" i="7"/>
  <c r="G18" i="7"/>
  <c r="I18" i="7"/>
  <c r="U18" i="7"/>
  <c r="G67" i="7"/>
  <c r="I67" i="7"/>
  <c r="U67" i="7"/>
  <c r="T82" i="7"/>
  <c r="G102" i="7"/>
  <c r="I102" i="7"/>
  <c r="U102" i="7"/>
  <c r="T113" i="7"/>
  <c r="G73" i="7"/>
  <c r="I73" i="7"/>
  <c r="U73" i="7"/>
  <c r="T48" i="7"/>
  <c r="G61" i="7"/>
  <c r="I61" i="7"/>
  <c r="U61" i="7"/>
  <c r="G106" i="7"/>
  <c r="I106" i="7"/>
  <c r="U106" i="7"/>
  <c r="G126" i="7"/>
  <c r="I126" i="7"/>
  <c r="U126" i="7"/>
  <c r="G131" i="7"/>
  <c r="I131" i="7"/>
  <c r="U131" i="7"/>
  <c r="G135" i="7"/>
  <c r="I135" i="7"/>
  <c r="U135" i="7"/>
  <c r="T44" i="7"/>
  <c r="T46" i="7"/>
  <c r="G55" i="7"/>
  <c r="I55" i="7"/>
  <c r="U55" i="7"/>
  <c r="T81" i="7"/>
  <c r="T92" i="7"/>
  <c r="T91" i="7"/>
  <c r="T133" i="7"/>
  <c r="G70" i="7"/>
  <c r="I70" i="7"/>
  <c r="U70" i="7"/>
  <c r="N34" i="7"/>
  <c r="P34" i="7"/>
  <c r="U34" i="7"/>
  <c r="T39" i="7"/>
  <c r="G93" i="7"/>
  <c r="I93" i="7"/>
  <c r="U93" i="7"/>
  <c r="G121" i="7"/>
  <c r="I121" i="7"/>
  <c r="U121" i="7"/>
  <c r="N41" i="7"/>
  <c r="P41" i="7"/>
  <c r="U41" i="7"/>
  <c r="G64" i="7"/>
  <c r="I64" i="7"/>
  <c r="U64" i="7"/>
  <c r="G122" i="7"/>
  <c r="I122" i="7"/>
  <c r="U122" i="7"/>
  <c r="T138" i="7"/>
  <c r="T129" i="7"/>
  <c r="T25" i="7"/>
  <c r="G56" i="7"/>
  <c r="I56" i="7"/>
  <c r="U56" i="7"/>
  <c r="G94" i="7"/>
  <c r="I94" i="7"/>
  <c r="U94" i="7"/>
  <c r="T123" i="7"/>
  <c r="N13" i="7"/>
  <c r="P13" i="7"/>
  <c r="G75" i="7"/>
  <c r="I75" i="7"/>
  <c r="U75" i="7"/>
  <c r="T7" i="7"/>
  <c r="G24" i="7"/>
  <c r="I24" i="7"/>
  <c r="U24" i="7"/>
  <c r="N30" i="7"/>
  <c r="P30" i="7"/>
  <c r="U30" i="7"/>
  <c r="T47" i="7"/>
  <c r="G53" i="7"/>
  <c r="I53" i="7"/>
  <c r="U53" i="7"/>
  <c r="G68" i="7"/>
  <c r="I68" i="7"/>
  <c r="U68" i="7"/>
  <c r="G84" i="7"/>
  <c r="I84" i="7"/>
  <c r="U84" i="7"/>
  <c r="G79" i="7"/>
  <c r="I79" i="7"/>
  <c r="U79" i="7"/>
  <c r="T98" i="7"/>
  <c r="G108" i="7"/>
  <c r="I108" i="7"/>
  <c r="U108" i="7"/>
  <c r="G111" i="7"/>
  <c r="I111" i="7"/>
  <c r="U111" i="7"/>
  <c r="N37" i="7"/>
  <c r="P37" i="7"/>
  <c r="U37" i="7"/>
  <c r="N31" i="7"/>
  <c r="P31" i="7"/>
  <c r="U31" i="7"/>
  <c r="N33" i="7"/>
  <c r="P33" i="7"/>
  <c r="N60" i="7"/>
  <c r="P60" i="7"/>
  <c r="U60" i="7"/>
  <c r="T62" i="7"/>
  <c r="G76" i="7"/>
  <c r="I76" i="7"/>
  <c r="U76" i="7"/>
  <c r="G80" i="7"/>
  <c r="I80" i="7"/>
  <c r="U80" i="7"/>
  <c r="T103" i="7"/>
  <c r="G125" i="7"/>
  <c r="I125" i="7"/>
  <c r="U125" i="7"/>
  <c r="G130" i="7"/>
  <c r="I130" i="7"/>
  <c r="U130" i="7"/>
  <c r="G89" i="7"/>
  <c r="I89" i="7"/>
  <c r="U89" i="7"/>
  <c r="T118" i="7"/>
  <c r="G43" i="7"/>
  <c r="I43" i="7"/>
  <c r="U43" i="7"/>
  <c r="G72" i="7"/>
  <c r="I72" i="7"/>
  <c r="U72" i="7"/>
  <c r="T72" i="7"/>
  <c r="G96" i="7"/>
  <c r="I96" i="7"/>
  <c r="U96" i="7"/>
  <c r="G74" i="7"/>
  <c r="I74" i="7"/>
  <c r="U74" i="7"/>
  <c r="T74" i="7"/>
  <c r="G115" i="7"/>
  <c r="I115" i="7"/>
  <c r="U115" i="7"/>
  <c r="T115" i="7"/>
  <c r="G57" i="7"/>
  <c r="I57" i="7"/>
  <c r="U57" i="7"/>
  <c r="T57" i="7"/>
  <c r="N49" i="7"/>
  <c r="P49" i="7"/>
  <c r="U49" i="7"/>
  <c r="T49" i="7"/>
  <c r="N86" i="7"/>
  <c r="P86" i="7"/>
  <c r="U86" i="7"/>
  <c r="G117" i="7"/>
  <c r="I117" i="7"/>
  <c r="U117" i="7"/>
  <c r="T117" i="7"/>
  <c r="G137" i="7"/>
  <c r="I137" i="7"/>
  <c r="U137" i="7"/>
  <c r="G66" i="7"/>
  <c r="I66" i="7"/>
  <c r="U66" i="7"/>
  <c r="T66" i="7"/>
  <c r="G90" i="7"/>
  <c r="I90" i="7"/>
  <c r="U90" i="7"/>
  <c r="G128" i="7"/>
  <c r="I128" i="7"/>
  <c r="U128" i="7"/>
  <c r="G65" i="7"/>
  <c r="I65" i="7"/>
  <c r="U65" i="7"/>
  <c r="G88" i="7"/>
  <c r="I88" i="7"/>
  <c r="U88" i="7"/>
  <c r="G78" i="7"/>
  <c r="I78" i="7"/>
  <c r="U78" i="7"/>
  <c r="G101" i="7"/>
  <c r="I101" i="7"/>
  <c r="U101" i="7"/>
  <c r="G99" i="7"/>
  <c r="I99" i="7"/>
  <c r="U99" i="7"/>
  <c r="G109" i="7"/>
  <c r="I109" i="7"/>
  <c r="U109" i="7"/>
  <c r="G112" i="7"/>
  <c r="I112" i="7"/>
  <c r="U112" i="7"/>
  <c r="G119" i="7"/>
  <c r="I119" i="7"/>
  <c r="U119" i="7"/>
  <c r="G132" i="7"/>
  <c r="I132" i="7"/>
  <c r="U132" i="7"/>
  <c r="N16" i="7"/>
  <c r="P16" i="7"/>
  <c r="N45" i="7"/>
  <c r="P45" i="7"/>
  <c r="U45" i="7"/>
  <c r="N36" i="7"/>
  <c r="P36" i="7"/>
  <c r="U36" i="7"/>
  <c r="G69" i="7"/>
  <c r="I69" i="7"/>
  <c r="U69" i="7"/>
  <c r="G77" i="7"/>
  <c r="I77" i="7"/>
  <c r="U77" i="7"/>
  <c r="G71" i="7"/>
  <c r="I71" i="7"/>
  <c r="U71" i="7"/>
  <c r="G87" i="7"/>
  <c r="I87" i="7"/>
  <c r="U87" i="7"/>
  <c r="G95" i="7"/>
  <c r="I95" i="7"/>
  <c r="U95" i="7"/>
  <c r="G107" i="7"/>
  <c r="I107" i="7"/>
  <c r="U107" i="7"/>
  <c r="G110" i="7"/>
  <c r="I110" i="7"/>
  <c r="U110" i="7"/>
  <c r="G116" i="7"/>
  <c r="I116" i="7"/>
  <c r="U116" i="7"/>
  <c r="G127" i="7"/>
  <c r="I127" i="7"/>
  <c r="U127" i="7"/>
  <c r="G134" i="7"/>
  <c r="I134" i="7"/>
  <c r="U134" i="7"/>
  <c r="T146" i="5"/>
  <c r="T52" i="6"/>
  <c r="F173" i="6"/>
  <c r="T173" i="6"/>
  <c r="F172" i="6"/>
  <c r="T172" i="6"/>
  <c r="T171" i="6"/>
  <c r="I171" i="6"/>
  <c r="U171" i="6"/>
  <c r="F170" i="6"/>
  <c r="G170" i="6"/>
  <c r="I170" i="6"/>
  <c r="U170" i="6"/>
  <c r="F169" i="6"/>
  <c r="T169" i="6"/>
  <c r="F168" i="6"/>
  <c r="T168" i="6"/>
  <c r="F166" i="6"/>
  <c r="G166" i="6"/>
  <c r="I166" i="6"/>
  <c r="U166" i="6"/>
  <c r="F167" i="6"/>
  <c r="T167" i="6"/>
  <c r="F165" i="6"/>
  <c r="T165" i="6"/>
  <c r="F164" i="6"/>
  <c r="T164" i="6"/>
  <c r="F163" i="6"/>
  <c r="T163" i="6"/>
  <c r="F162" i="6"/>
  <c r="T162" i="6"/>
  <c r="F161" i="6"/>
  <c r="G161" i="6"/>
  <c r="I161" i="6"/>
  <c r="U161" i="6"/>
  <c r="F160" i="6"/>
  <c r="T160" i="6"/>
  <c r="F159" i="6"/>
  <c r="T159" i="6"/>
  <c r="F158" i="6"/>
  <c r="T158" i="6"/>
  <c r="F157" i="6"/>
  <c r="G157" i="6"/>
  <c r="I157" i="6"/>
  <c r="U157" i="6"/>
  <c r="F156" i="6"/>
  <c r="F155" i="6"/>
  <c r="T155" i="6"/>
  <c r="F154" i="6"/>
  <c r="T154" i="6"/>
  <c r="F153" i="6"/>
  <c r="T153" i="6"/>
  <c r="F152" i="6"/>
  <c r="T152" i="6"/>
  <c r="F151" i="6"/>
  <c r="T151" i="6"/>
  <c r="F150" i="6"/>
  <c r="T150" i="6"/>
  <c r="F149" i="6"/>
  <c r="T149" i="6"/>
  <c r="F148" i="6"/>
  <c r="T148" i="6"/>
  <c r="F147" i="6"/>
  <c r="T147" i="6"/>
  <c r="F146" i="6"/>
  <c r="T146" i="6"/>
  <c r="F145" i="6"/>
  <c r="T145" i="6"/>
  <c r="F144" i="6"/>
  <c r="T144" i="6"/>
  <c r="F143" i="6"/>
  <c r="T143" i="6"/>
  <c r="F142" i="6"/>
  <c r="G142" i="6"/>
  <c r="I142" i="6"/>
  <c r="U142" i="6"/>
  <c r="F141" i="6"/>
  <c r="T141" i="6"/>
  <c r="F140" i="6"/>
  <c r="T140" i="6"/>
  <c r="F139" i="6"/>
  <c r="G139" i="6"/>
  <c r="I139" i="6"/>
  <c r="U139" i="6"/>
  <c r="F138" i="6"/>
  <c r="T138" i="6"/>
  <c r="F136" i="6"/>
  <c r="T136" i="6"/>
  <c r="F137" i="6"/>
  <c r="T137" i="6"/>
  <c r="F135" i="6"/>
  <c r="T135" i="6"/>
  <c r="F134" i="6"/>
  <c r="T134" i="6"/>
  <c r="F133" i="6"/>
  <c r="T133" i="6"/>
  <c r="F132" i="6"/>
  <c r="T132" i="6"/>
  <c r="F131" i="6"/>
  <c r="T131" i="6"/>
  <c r="F130" i="6"/>
  <c r="G130" i="6"/>
  <c r="I130" i="6"/>
  <c r="U130" i="6"/>
  <c r="F129" i="6"/>
  <c r="T129" i="6"/>
  <c r="F128" i="6"/>
  <c r="G128" i="6"/>
  <c r="I128" i="6"/>
  <c r="U128" i="6"/>
  <c r="F127" i="6"/>
  <c r="T127" i="6"/>
  <c r="F126" i="6"/>
  <c r="T126" i="6"/>
  <c r="F124" i="6"/>
  <c r="T124" i="6"/>
  <c r="F125" i="6"/>
  <c r="T125" i="6"/>
  <c r="F123" i="6"/>
  <c r="T123" i="6"/>
  <c r="M122" i="6"/>
  <c r="T122" i="6"/>
  <c r="F121" i="6"/>
  <c r="T121" i="6"/>
  <c r="F120" i="6"/>
  <c r="T120" i="6"/>
  <c r="F119" i="6"/>
  <c r="T119" i="6"/>
  <c r="T118" i="6"/>
  <c r="F118" i="6"/>
  <c r="G118" i="6"/>
  <c r="I118" i="6"/>
  <c r="U118" i="6"/>
  <c r="F117" i="6"/>
  <c r="T117" i="6"/>
  <c r="F116" i="6"/>
  <c r="T116" i="6"/>
  <c r="F114" i="6"/>
  <c r="F115" i="6"/>
  <c r="T115" i="6"/>
  <c r="F113" i="6"/>
  <c r="T113" i="6"/>
  <c r="F112" i="6"/>
  <c r="G112" i="6"/>
  <c r="I112" i="6"/>
  <c r="U112" i="6"/>
  <c r="F111" i="6"/>
  <c r="T111" i="6"/>
  <c r="F110" i="6"/>
  <c r="T110" i="6"/>
  <c r="F109" i="6"/>
  <c r="T109" i="6"/>
  <c r="F108" i="6"/>
  <c r="T108" i="6"/>
  <c r="F107" i="6"/>
  <c r="G107" i="6"/>
  <c r="I107" i="6"/>
  <c r="U107" i="6"/>
  <c r="F106" i="6"/>
  <c r="T106" i="6"/>
  <c r="F105" i="6"/>
  <c r="T105" i="6"/>
  <c r="F104" i="6"/>
  <c r="T104" i="6"/>
  <c r="F103" i="6"/>
  <c r="T103" i="6"/>
  <c r="F102" i="6"/>
  <c r="T102" i="6"/>
  <c r="F101" i="6"/>
  <c r="T101" i="6"/>
  <c r="F100" i="6"/>
  <c r="T100" i="6"/>
  <c r="F99" i="6"/>
  <c r="T99" i="6"/>
  <c r="F98" i="6"/>
  <c r="G98" i="6"/>
  <c r="I98" i="6"/>
  <c r="U98" i="6"/>
  <c r="F97" i="6"/>
  <c r="T97" i="6"/>
  <c r="F96" i="6"/>
  <c r="T96" i="6"/>
  <c r="T95" i="6"/>
  <c r="F95" i="6"/>
  <c r="G95" i="6"/>
  <c r="I95" i="6"/>
  <c r="U95" i="6"/>
  <c r="T94" i="6"/>
  <c r="F94" i="6"/>
  <c r="G94" i="6"/>
  <c r="I94" i="6"/>
  <c r="U94" i="6"/>
  <c r="F93" i="6"/>
  <c r="T93" i="6"/>
  <c r="F92" i="6"/>
  <c r="T92" i="6"/>
  <c r="F91" i="6"/>
  <c r="T91" i="6"/>
  <c r="F90" i="6"/>
  <c r="T90" i="6"/>
  <c r="T89" i="6"/>
  <c r="M89" i="6"/>
  <c r="N89" i="6"/>
  <c r="P89" i="6"/>
  <c r="U89" i="6"/>
  <c r="F88" i="6"/>
  <c r="G88" i="6"/>
  <c r="I88" i="6"/>
  <c r="U88" i="6"/>
  <c r="T87" i="6"/>
  <c r="F87" i="6"/>
  <c r="G87" i="6"/>
  <c r="I87" i="6"/>
  <c r="U87" i="6"/>
  <c r="M86" i="6"/>
  <c r="T86" i="6"/>
  <c r="F86" i="6"/>
  <c r="G86" i="6"/>
  <c r="I86" i="6"/>
  <c r="T84" i="6"/>
  <c r="M84" i="6"/>
  <c r="N84" i="6"/>
  <c r="P84" i="6"/>
  <c r="U84" i="6"/>
  <c r="F84" i="6"/>
  <c r="G84" i="6"/>
  <c r="I84" i="6"/>
  <c r="T85" i="6"/>
  <c r="F85" i="6"/>
  <c r="G85" i="6"/>
  <c r="I85" i="6"/>
  <c r="U85" i="6"/>
  <c r="F83" i="6"/>
  <c r="T83" i="6"/>
  <c r="M82" i="6"/>
  <c r="T82" i="6"/>
  <c r="F82" i="6"/>
  <c r="G82" i="6"/>
  <c r="I82" i="6"/>
  <c r="M81" i="6"/>
  <c r="N81" i="6"/>
  <c r="P81" i="6"/>
  <c r="F81" i="6"/>
  <c r="T81" i="6"/>
  <c r="F80" i="6"/>
  <c r="T80" i="6"/>
  <c r="M79" i="6"/>
  <c r="T79" i="6"/>
  <c r="F79" i="6"/>
  <c r="G79" i="6"/>
  <c r="I79" i="6"/>
  <c r="M78" i="6"/>
  <c r="N78" i="6"/>
  <c r="P78" i="6"/>
  <c r="U78" i="6"/>
  <c r="F78" i="6"/>
  <c r="G78" i="6"/>
  <c r="I78" i="6"/>
  <c r="M77" i="6"/>
  <c r="T77" i="6"/>
  <c r="F77" i="6"/>
  <c r="G77" i="6"/>
  <c r="I77" i="6"/>
  <c r="M76" i="6"/>
  <c r="T76" i="6"/>
  <c r="F76" i="6"/>
  <c r="G76" i="6"/>
  <c r="I76" i="6"/>
  <c r="U76" i="6"/>
  <c r="F75" i="6"/>
  <c r="T75" i="6"/>
  <c r="M74" i="6"/>
  <c r="T74" i="6"/>
  <c r="F74" i="6"/>
  <c r="G74" i="6"/>
  <c r="I74" i="6"/>
  <c r="T73" i="6"/>
  <c r="M73" i="6"/>
  <c r="N73" i="6"/>
  <c r="P73" i="6"/>
  <c r="U73" i="6"/>
  <c r="F73" i="6"/>
  <c r="G73" i="6"/>
  <c r="I73" i="6"/>
  <c r="T72" i="6"/>
  <c r="F72" i="6"/>
  <c r="G72" i="6"/>
  <c r="I72" i="6"/>
  <c r="U72" i="6"/>
  <c r="M71" i="6"/>
  <c r="T71" i="6"/>
  <c r="F71" i="6"/>
  <c r="G71" i="6"/>
  <c r="I71" i="6"/>
  <c r="M70" i="6"/>
  <c r="T70" i="6"/>
  <c r="F70" i="6"/>
  <c r="G70" i="6"/>
  <c r="I70" i="6"/>
  <c r="M69" i="6"/>
  <c r="N69" i="6"/>
  <c r="P69" i="6"/>
  <c r="F69" i="6"/>
  <c r="T69" i="6"/>
  <c r="M68" i="6"/>
  <c r="T68" i="6"/>
  <c r="F68" i="6"/>
  <c r="G68" i="6"/>
  <c r="I68" i="6"/>
  <c r="U68" i="6"/>
  <c r="T67" i="6"/>
  <c r="F67" i="6"/>
  <c r="G67" i="6"/>
  <c r="I67" i="6"/>
  <c r="U67" i="6"/>
  <c r="M66" i="6"/>
  <c r="T66" i="6"/>
  <c r="F66" i="6"/>
  <c r="G66" i="6"/>
  <c r="I66" i="6"/>
  <c r="T65" i="6"/>
  <c r="M65" i="6"/>
  <c r="N65" i="6"/>
  <c r="P65" i="6"/>
  <c r="F65" i="6"/>
  <c r="G65" i="6"/>
  <c r="I65" i="6"/>
  <c r="U65" i="6"/>
  <c r="M64" i="6"/>
  <c r="N64" i="6"/>
  <c r="P64" i="6"/>
  <c r="F64" i="6"/>
  <c r="G64" i="6"/>
  <c r="I64" i="6"/>
  <c r="U64" i="6"/>
  <c r="M63" i="6"/>
  <c r="T63" i="6"/>
  <c r="F63" i="6"/>
  <c r="G63" i="6"/>
  <c r="I63" i="6"/>
  <c r="T62" i="6"/>
  <c r="M62" i="6"/>
  <c r="N62" i="6"/>
  <c r="P62" i="6"/>
  <c r="F62" i="6"/>
  <c r="G62" i="6"/>
  <c r="I62" i="6"/>
  <c r="U62" i="6"/>
  <c r="F61" i="6"/>
  <c r="G61" i="6"/>
  <c r="I61" i="6"/>
  <c r="U61" i="6"/>
  <c r="M60" i="6"/>
  <c r="T60" i="6"/>
  <c r="M59" i="6"/>
  <c r="T59" i="6"/>
  <c r="F59" i="6"/>
  <c r="G59" i="6"/>
  <c r="I59" i="6"/>
  <c r="M58" i="6"/>
  <c r="T58" i="6"/>
  <c r="M57" i="6"/>
  <c r="T57" i="6"/>
  <c r="F57" i="6"/>
  <c r="G57" i="6"/>
  <c r="I57" i="6"/>
  <c r="U57" i="6"/>
  <c r="M56" i="6"/>
  <c r="T56" i="6"/>
  <c r="M55" i="6"/>
  <c r="T55" i="6"/>
  <c r="F55" i="6"/>
  <c r="G55" i="6"/>
  <c r="I55" i="6"/>
  <c r="T27" i="6"/>
  <c r="M27" i="6"/>
  <c r="N27" i="6"/>
  <c r="P27" i="6"/>
  <c r="U27" i="6"/>
  <c r="F27" i="6"/>
  <c r="G27" i="6"/>
  <c r="I27" i="6"/>
  <c r="F54" i="6"/>
  <c r="T54" i="6"/>
  <c r="T53" i="6"/>
  <c r="M53" i="6"/>
  <c r="N53" i="6"/>
  <c r="P53" i="6"/>
  <c r="U53" i="6"/>
  <c r="F53" i="6"/>
  <c r="G53" i="6"/>
  <c r="I53" i="6"/>
  <c r="T51" i="6"/>
  <c r="M51" i="6"/>
  <c r="N51" i="6"/>
  <c r="P51" i="6"/>
  <c r="U51" i="6"/>
  <c r="F51" i="6"/>
  <c r="G51" i="6"/>
  <c r="I51" i="6"/>
  <c r="M52" i="6"/>
  <c r="I52" i="6"/>
  <c r="M50" i="6"/>
  <c r="T50" i="6"/>
  <c r="F50" i="6"/>
  <c r="G50" i="6"/>
  <c r="I50" i="6"/>
  <c r="M49" i="6"/>
  <c r="T49" i="6"/>
  <c r="F49" i="6"/>
  <c r="G49" i="6"/>
  <c r="I49" i="6"/>
  <c r="T48" i="6"/>
  <c r="F48" i="6"/>
  <c r="G48" i="6"/>
  <c r="I48" i="6"/>
  <c r="U48" i="6"/>
  <c r="M47" i="6"/>
  <c r="T47" i="6"/>
  <c r="F47" i="6"/>
  <c r="G47" i="6"/>
  <c r="I47" i="6"/>
  <c r="M46" i="6"/>
  <c r="F46" i="6"/>
  <c r="G46" i="6"/>
  <c r="I46" i="6"/>
  <c r="M45" i="6"/>
  <c r="T45" i="6"/>
  <c r="F45" i="6"/>
  <c r="G45" i="6"/>
  <c r="I45" i="6"/>
  <c r="M44" i="6"/>
  <c r="F44" i="6"/>
  <c r="G44" i="6"/>
  <c r="I44" i="6"/>
  <c r="M43" i="6"/>
  <c r="T43" i="6"/>
  <c r="F43" i="6"/>
  <c r="G43" i="6"/>
  <c r="I43" i="6"/>
  <c r="T26" i="6"/>
  <c r="M26" i="6"/>
  <c r="N26" i="6"/>
  <c r="P26" i="6"/>
  <c r="U26" i="6"/>
  <c r="F42" i="6"/>
  <c r="T42" i="6"/>
  <c r="M25" i="6"/>
  <c r="T25" i="6"/>
  <c r="F25" i="6"/>
  <c r="G25" i="6"/>
  <c r="I25" i="6"/>
  <c r="U25" i="6"/>
  <c r="M41" i="6"/>
  <c r="T41" i="6"/>
  <c r="F41" i="6"/>
  <c r="G41" i="6"/>
  <c r="I41" i="6"/>
  <c r="M40" i="6"/>
  <c r="T40" i="6"/>
  <c r="F40" i="6"/>
  <c r="G40" i="6"/>
  <c r="I40" i="6"/>
  <c r="M39" i="6"/>
  <c r="T39" i="6"/>
  <c r="F39" i="6"/>
  <c r="G39" i="6"/>
  <c r="I39" i="6"/>
  <c r="U39" i="6"/>
  <c r="M38" i="6"/>
  <c r="T38" i="6"/>
  <c r="F38" i="6"/>
  <c r="G38" i="6"/>
  <c r="I38" i="6"/>
  <c r="M37" i="6"/>
  <c r="T37" i="6"/>
  <c r="F37" i="6"/>
  <c r="G37" i="6"/>
  <c r="I37" i="6"/>
  <c r="U37" i="6"/>
  <c r="M36" i="6"/>
  <c r="T36" i="6"/>
  <c r="F36" i="6"/>
  <c r="G36" i="6"/>
  <c r="I36" i="6"/>
  <c r="U36" i="6"/>
  <c r="M23" i="6"/>
  <c r="N23" i="6"/>
  <c r="P23" i="6"/>
  <c r="F23" i="6"/>
  <c r="M35" i="6"/>
  <c r="T35" i="6"/>
  <c r="F35" i="6"/>
  <c r="G35" i="6"/>
  <c r="I35" i="6"/>
  <c r="M34" i="6"/>
  <c r="T34" i="6"/>
  <c r="F34" i="6"/>
  <c r="G34" i="6"/>
  <c r="I34" i="6"/>
  <c r="M21" i="6"/>
  <c r="T21" i="6"/>
  <c r="F21" i="6"/>
  <c r="G21" i="6"/>
  <c r="I21" i="6"/>
  <c r="M33" i="6"/>
  <c r="T33" i="6"/>
  <c r="M20" i="6"/>
  <c r="T20" i="6"/>
  <c r="M32" i="6"/>
  <c r="T32" i="6"/>
  <c r="M19" i="6"/>
  <c r="T19" i="6"/>
  <c r="F19" i="6"/>
  <c r="G19" i="6"/>
  <c r="I19" i="6"/>
  <c r="M18" i="6"/>
  <c r="T18" i="6"/>
  <c r="F18" i="6"/>
  <c r="G18" i="6"/>
  <c r="I18" i="6"/>
  <c r="M13" i="6"/>
  <c r="T13" i="6"/>
  <c r="F13" i="6"/>
  <c r="G13" i="6"/>
  <c r="I13" i="6"/>
  <c r="M16" i="6"/>
  <c r="T16" i="6"/>
  <c r="F16" i="6"/>
  <c r="G16" i="6"/>
  <c r="I16" i="6"/>
  <c r="M31" i="6"/>
  <c r="T31" i="6"/>
  <c r="F31" i="6"/>
  <c r="G31" i="6"/>
  <c r="I31" i="6"/>
  <c r="M30" i="6"/>
  <c r="N30" i="6"/>
  <c r="P30" i="6"/>
  <c r="U30" i="6"/>
  <c r="F30" i="6"/>
  <c r="G30" i="6"/>
  <c r="M15" i="6"/>
  <c r="N15" i="6"/>
  <c r="P15" i="6"/>
  <c r="U15" i="6"/>
  <c r="F15" i="6"/>
  <c r="G15" i="6"/>
  <c r="I15" i="6"/>
  <c r="T29" i="6"/>
  <c r="T28" i="6"/>
  <c r="M12" i="6"/>
  <c r="T12" i="6"/>
  <c r="F12" i="6"/>
  <c r="G12" i="6"/>
  <c r="I12" i="6"/>
  <c r="M11" i="6"/>
  <c r="N11" i="6"/>
  <c r="P11" i="6"/>
  <c r="U11" i="6"/>
  <c r="F11" i="6"/>
  <c r="G11" i="6"/>
  <c r="I11" i="6"/>
  <c r="M9" i="6"/>
  <c r="T9" i="6"/>
  <c r="F9" i="6"/>
  <c r="G9" i="6"/>
  <c r="I9" i="6"/>
  <c r="U9" i="6"/>
  <c r="M7" i="6"/>
  <c r="T7" i="6"/>
  <c r="F163" i="5"/>
  <c r="F162" i="5"/>
  <c r="G162" i="5"/>
  <c r="I162" i="5"/>
  <c r="U162" i="5"/>
  <c r="T161" i="5"/>
  <c r="I161" i="5"/>
  <c r="U161" i="5"/>
  <c r="F160" i="5"/>
  <c r="G160" i="5"/>
  <c r="I160" i="5"/>
  <c r="U160" i="5"/>
  <c r="F159" i="5"/>
  <c r="G159" i="5"/>
  <c r="I159" i="5"/>
  <c r="U159" i="5"/>
  <c r="F158" i="5"/>
  <c r="T158" i="5"/>
  <c r="F156" i="5"/>
  <c r="G156" i="5"/>
  <c r="I156" i="5"/>
  <c r="U156" i="5"/>
  <c r="F157" i="5"/>
  <c r="T157" i="5"/>
  <c r="F155" i="5"/>
  <c r="G155" i="5"/>
  <c r="I155" i="5"/>
  <c r="U155" i="5"/>
  <c r="F154" i="5"/>
  <c r="T154" i="5"/>
  <c r="F153" i="5"/>
  <c r="F152" i="5"/>
  <c r="G152" i="5"/>
  <c r="I152" i="5"/>
  <c r="U152" i="5"/>
  <c r="F151" i="5"/>
  <c r="G151" i="5"/>
  <c r="I151" i="5"/>
  <c r="U151" i="5"/>
  <c r="F150" i="5"/>
  <c r="T150" i="5"/>
  <c r="F149" i="5"/>
  <c r="G149" i="5"/>
  <c r="I149" i="5"/>
  <c r="U149" i="5"/>
  <c r="F148" i="5"/>
  <c r="T148" i="5"/>
  <c r="F147" i="5"/>
  <c r="G147" i="5"/>
  <c r="I147" i="5"/>
  <c r="U147" i="5"/>
  <c r="F146" i="5"/>
  <c r="F145" i="5"/>
  <c r="F144" i="5"/>
  <c r="G144" i="5"/>
  <c r="I144" i="5"/>
  <c r="U144" i="5"/>
  <c r="F143" i="5"/>
  <c r="T143" i="5"/>
  <c r="F142" i="5"/>
  <c r="T142" i="5"/>
  <c r="F141" i="5"/>
  <c r="G141" i="5"/>
  <c r="I141" i="5"/>
  <c r="U141" i="5"/>
  <c r="F140" i="5"/>
  <c r="T140" i="5"/>
  <c r="F139" i="5"/>
  <c r="G139" i="5"/>
  <c r="I139" i="5"/>
  <c r="U139" i="5"/>
  <c r="F138" i="5"/>
  <c r="G138" i="5"/>
  <c r="I138" i="5"/>
  <c r="U138" i="5"/>
  <c r="F137" i="5"/>
  <c r="F136" i="5"/>
  <c r="G136" i="5"/>
  <c r="I136" i="5"/>
  <c r="U136" i="5"/>
  <c r="F135" i="5"/>
  <c r="T135" i="5"/>
  <c r="F134" i="5"/>
  <c r="T134" i="5"/>
  <c r="F133" i="5"/>
  <c r="G133" i="5"/>
  <c r="I133" i="5"/>
  <c r="U133" i="5"/>
  <c r="F132" i="5"/>
  <c r="T132" i="5"/>
  <c r="F131" i="5"/>
  <c r="G131" i="5"/>
  <c r="I131" i="5"/>
  <c r="U131" i="5"/>
  <c r="F130" i="5"/>
  <c r="T130" i="5"/>
  <c r="F129" i="5"/>
  <c r="F128" i="5"/>
  <c r="G128" i="5"/>
  <c r="I128" i="5"/>
  <c r="U128" i="5"/>
  <c r="F126" i="5"/>
  <c r="G126" i="5"/>
  <c r="I126" i="5"/>
  <c r="U126" i="5"/>
  <c r="F127" i="5"/>
  <c r="T127" i="5"/>
  <c r="F125" i="5"/>
  <c r="G125" i="5"/>
  <c r="I125" i="5"/>
  <c r="U125" i="5"/>
  <c r="F124" i="5"/>
  <c r="T124" i="5"/>
  <c r="F123" i="5"/>
  <c r="G123" i="5"/>
  <c r="I123" i="5"/>
  <c r="U123" i="5"/>
  <c r="F122" i="5"/>
  <c r="G122" i="5"/>
  <c r="I122" i="5"/>
  <c r="U122" i="5"/>
  <c r="F121" i="5"/>
  <c r="F120" i="5"/>
  <c r="G120" i="5"/>
  <c r="I120" i="5"/>
  <c r="U120" i="5"/>
  <c r="F119" i="5"/>
  <c r="T119" i="5"/>
  <c r="F118" i="5"/>
  <c r="T118" i="5"/>
  <c r="F117" i="5"/>
  <c r="G117" i="5"/>
  <c r="I117" i="5"/>
  <c r="U117" i="5"/>
  <c r="F116" i="5"/>
  <c r="T116" i="5"/>
  <c r="F114" i="5"/>
  <c r="G114" i="5"/>
  <c r="I114" i="5"/>
  <c r="U114" i="5"/>
  <c r="F115" i="5"/>
  <c r="G115" i="5"/>
  <c r="I115" i="5"/>
  <c r="U115" i="5"/>
  <c r="F113" i="5"/>
  <c r="F112" i="5"/>
  <c r="G112" i="5"/>
  <c r="I112" i="5"/>
  <c r="U112" i="5"/>
  <c r="F111" i="5"/>
  <c r="T111" i="5"/>
  <c r="F110" i="5"/>
  <c r="G110" i="5"/>
  <c r="I110" i="5"/>
  <c r="U110" i="5"/>
  <c r="T109" i="5"/>
  <c r="F109" i="5"/>
  <c r="G109" i="5"/>
  <c r="I109" i="5"/>
  <c r="U109" i="5"/>
  <c r="F108" i="5"/>
  <c r="G108" i="5"/>
  <c r="I108" i="5"/>
  <c r="U108" i="5"/>
  <c r="F107" i="5"/>
  <c r="G107" i="5"/>
  <c r="I107" i="5"/>
  <c r="U107" i="5"/>
  <c r="F105" i="5"/>
  <c r="F106" i="5"/>
  <c r="G106" i="5"/>
  <c r="I106" i="5"/>
  <c r="U106" i="5"/>
  <c r="F104" i="5"/>
  <c r="T104" i="5"/>
  <c r="F103" i="5"/>
  <c r="T103" i="5"/>
  <c r="F102" i="5"/>
  <c r="T102" i="5"/>
  <c r="F101" i="5"/>
  <c r="T101" i="5"/>
  <c r="F100" i="5"/>
  <c r="G100" i="5"/>
  <c r="I100" i="5"/>
  <c r="U100" i="5"/>
  <c r="F99" i="5"/>
  <c r="G99" i="5"/>
  <c r="I99" i="5"/>
  <c r="U99" i="5"/>
  <c r="F98" i="5"/>
  <c r="F97" i="5"/>
  <c r="G97" i="5"/>
  <c r="I97" i="5"/>
  <c r="U97" i="5"/>
  <c r="F96" i="5"/>
  <c r="G96" i="5"/>
  <c r="I96" i="5"/>
  <c r="U96" i="5"/>
  <c r="F95" i="5"/>
  <c r="T95" i="5"/>
  <c r="F94" i="5"/>
  <c r="T94" i="5"/>
  <c r="F93" i="5"/>
  <c r="T93" i="5"/>
  <c r="F92" i="5"/>
  <c r="G92" i="5"/>
  <c r="I92" i="5"/>
  <c r="U92" i="5"/>
  <c r="F91" i="5"/>
  <c r="G91" i="5"/>
  <c r="I91" i="5"/>
  <c r="U91" i="5"/>
  <c r="F90" i="5"/>
  <c r="F89" i="5"/>
  <c r="G89" i="5"/>
  <c r="I89" i="5"/>
  <c r="U89" i="5"/>
  <c r="F88" i="5"/>
  <c r="T88" i="5"/>
  <c r="F87" i="5"/>
  <c r="T87" i="5"/>
  <c r="T86" i="5"/>
  <c r="F86" i="5"/>
  <c r="G86" i="5"/>
  <c r="I86" i="5"/>
  <c r="U86" i="5"/>
  <c r="T85" i="5"/>
  <c r="F85" i="5"/>
  <c r="G85" i="5"/>
  <c r="I85" i="5"/>
  <c r="U85" i="5"/>
  <c r="F84" i="5"/>
  <c r="T84" i="5"/>
  <c r="F83" i="5"/>
  <c r="G83" i="5"/>
  <c r="I83" i="5"/>
  <c r="U83" i="5"/>
  <c r="F82" i="5"/>
  <c r="F81" i="5"/>
  <c r="G81" i="5"/>
  <c r="I81" i="5"/>
  <c r="U81" i="5"/>
  <c r="F80" i="5"/>
  <c r="T80" i="5"/>
  <c r="T79" i="5"/>
  <c r="F79" i="5"/>
  <c r="G79" i="5"/>
  <c r="I79" i="5"/>
  <c r="U79" i="5"/>
  <c r="M78" i="5"/>
  <c r="T78" i="5"/>
  <c r="F78" i="5"/>
  <c r="G78" i="5"/>
  <c r="I78" i="5"/>
  <c r="T76" i="5"/>
  <c r="M76" i="5"/>
  <c r="N76" i="5"/>
  <c r="P76" i="5"/>
  <c r="U76" i="5"/>
  <c r="F76" i="5"/>
  <c r="G76" i="5"/>
  <c r="I76" i="5"/>
  <c r="T77" i="5"/>
  <c r="F77" i="5"/>
  <c r="G77" i="5"/>
  <c r="I77" i="5"/>
  <c r="U77" i="5"/>
  <c r="F75" i="5"/>
  <c r="G75" i="5"/>
  <c r="I75" i="5"/>
  <c r="U75" i="5"/>
  <c r="M74" i="5"/>
  <c r="N74" i="5"/>
  <c r="P74" i="5"/>
  <c r="F74" i="5"/>
  <c r="G74" i="5"/>
  <c r="I74" i="5"/>
  <c r="U74" i="5"/>
  <c r="F73" i="5"/>
  <c r="G73" i="5"/>
  <c r="I73" i="5"/>
  <c r="U73" i="5"/>
  <c r="M72" i="5"/>
  <c r="F72" i="5"/>
  <c r="G72" i="5"/>
  <c r="I72" i="5"/>
  <c r="M71" i="5"/>
  <c r="F71" i="5"/>
  <c r="G71" i="5"/>
  <c r="I71" i="5"/>
  <c r="M70" i="5"/>
  <c r="F70" i="5"/>
  <c r="G70" i="5"/>
  <c r="I70" i="5"/>
  <c r="M69" i="5"/>
  <c r="F69" i="5"/>
  <c r="G69" i="5"/>
  <c r="I69" i="5"/>
  <c r="U69" i="5"/>
  <c r="F68" i="5"/>
  <c r="M67" i="5"/>
  <c r="N67" i="5"/>
  <c r="P67" i="5"/>
  <c r="U67" i="5"/>
  <c r="F67" i="5"/>
  <c r="G67" i="5"/>
  <c r="I67" i="5"/>
  <c r="T66" i="5"/>
  <c r="M66" i="5"/>
  <c r="N66" i="5"/>
  <c r="P66" i="5"/>
  <c r="U66" i="5"/>
  <c r="F66" i="5"/>
  <c r="G66" i="5"/>
  <c r="I66" i="5"/>
  <c r="T65" i="5"/>
  <c r="F65" i="5"/>
  <c r="G65" i="5"/>
  <c r="I65" i="5"/>
  <c r="U65" i="5"/>
  <c r="M64" i="5"/>
  <c r="T64" i="5"/>
  <c r="F64" i="5"/>
  <c r="G64" i="5"/>
  <c r="I64" i="5"/>
  <c r="M63" i="5"/>
  <c r="T63" i="5"/>
  <c r="F63" i="5"/>
  <c r="G63" i="5"/>
  <c r="I63" i="5"/>
  <c r="M62" i="5"/>
  <c r="N62" i="5"/>
  <c r="P62" i="5"/>
  <c r="F62" i="5"/>
  <c r="G62" i="5"/>
  <c r="I62" i="5"/>
  <c r="U62" i="5"/>
  <c r="M61" i="5"/>
  <c r="T61" i="5"/>
  <c r="F61" i="5"/>
  <c r="G61" i="5"/>
  <c r="I61" i="5"/>
  <c r="U61" i="5"/>
  <c r="T60" i="5"/>
  <c r="F60" i="5"/>
  <c r="G60" i="5"/>
  <c r="I60" i="5"/>
  <c r="U60" i="5"/>
  <c r="M59" i="5"/>
  <c r="T59" i="5"/>
  <c r="F59" i="5"/>
  <c r="G59" i="5"/>
  <c r="I59" i="5"/>
  <c r="T58" i="5"/>
  <c r="M58" i="5"/>
  <c r="N58" i="5"/>
  <c r="P58" i="5"/>
  <c r="F58" i="5"/>
  <c r="G58" i="5"/>
  <c r="I58" i="5"/>
  <c r="U58" i="5"/>
  <c r="M57" i="5"/>
  <c r="T57" i="5"/>
  <c r="F57" i="5"/>
  <c r="G57" i="5"/>
  <c r="I57" i="5"/>
  <c r="U57" i="5"/>
  <c r="M56" i="5"/>
  <c r="T56" i="5"/>
  <c r="F56" i="5"/>
  <c r="G56" i="5"/>
  <c r="I56" i="5"/>
  <c r="T55" i="5"/>
  <c r="M55" i="5"/>
  <c r="N55" i="5"/>
  <c r="P55" i="5"/>
  <c r="F55" i="5"/>
  <c r="G55" i="5"/>
  <c r="I55" i="5"/>
  <c r="U55" i="5"/>
  <c r="F54" i="5"/>
  <c r="T54" i="5"/>
  <c r="M53" i="5"/>
  <c r="T53" i="5"/>
  <c r="F53" i="5"/>
  <c r="G53" i="5"/>
  <c r="I53" i="5"/>
  <c r="M52" i="5"/>
  <c r="T52" i="5"/>
  <c r="M51" i="5"/>
  <c r="T51" i="5"/>
  <c r="F51" i="5"/>
  <c r="G51" i="5"/>
  <c r="I51" i="5"/>
  <c r="U51" i="5"/>
  <c r="M50" i="5"/>
  <c r="N50" i="5"/>
  <c r="P50" i="5"/>
  <c r="U50" i="5"/>
  <c r="M49" i="5"/>
  <c r="N49" i="5"/>
  <c r="P49" i="5"/>
  <c r="U49" i="5"/>
  <c r="F49" i="5"/>
  <c r="G49" i="5"/>
  <c r="I49" i="5"/>
  <c r="T48" i="5"/>
  <c r="M48" i="5"/>
  <c r="N48" i="5"/>
  <c r="P48" i="5"/>
  <c r="U48" i="5"/>
  <c r="F48" i="5"/>
  <c r="G48" i="5"/>
  <c r="I48" i="5"/>
  <c r="F47" i="5"/>
  <c r="G47" i="5"/>
  <c r="I47" i="5"/>
  <c r="U47" i="5"/>
  <c r="T46" i="5"/>
  <c r="M46" i="5"/>
  <c r="N46" i="5"/>
  <c r="P46" i="5"/>
  <c r="U46" i="5"/>
  <c r="F46" i="5"/>
  <c r="G46" i="5"/>
  <c r="I46" i="5"/>
  <c r="T44" i="5"/>
  <c r="M44" i="5"/>
  <c r="N44" i="5"/>
  <c r="P44" i="5"/>
  <c r="U44" i="5"/>
  <c r="F44" i="5"/>
  <c r="G44" i="5"/>
  <c r="I44" i="5"/>
  <c r="M45" i="5"/>
  <c r="I45" i="5"/>
  <c r="M43" i="5"/>
  <c r="N43" i="5"/>
  <c r="P43" i="5"/>
  <c r="U43" i="5"/>
  <c r="F43" i="5"/>
  <c r="G43" i="5"/>
  <c r="I43" i="5"/>
  <c r="M42" i="5"/>
  <c r="N42" i="5"/>
  <c r="P42" i="5"/>
  <c r="U42" i="5"/>
  <c r="F42" i="5"/>
  <c r="G42" i="5"/>
  <c r="I42" i="5"/>
  <c r="T41" i="5"/>
  <c r="F41" i="5"/>
  <c r="G41" i="5"/>
  <c r="I41" i="5"/>
  <c r="U41" i="5"/>
  <c r="M40" i="5"/>
  <c r="N40" i="5"/>
  <c r="P40" i="5"/>
  <c r="U40" i="5"/>
  <c r="F40" i="5"/>
  <c r="G40" i="5"/>
  <c r="I40" i="5"/>
  <c r="M39" i="5"/>
  <c r="N39" i="5"/>
  <c r="P39" i="5"/>
  <c r="U39" i="5"/>
  <c r="F39" i="5"/>
  <c r="G39" i="5"/>
  <c r="I39" i="5"/>
  <c r="M38" i="5"/>
  <c r="N38" i="5"/>
  <c r="P38" i="5"/>
  <c r="U38" i="5"/>
  <c r="F38" i="5"/>
  <c r="G38" i="5"/>
  <c r="I38" i="5"/>
  <c r="M37" i="5"/>
  <c r="N37" i="5"/>
  <c r="P37" i="5"/>
  <c r="U37" i="5"/>
  <c r="F37" i="5"/>
  <c r="G37" i="5"/>
  <c r="I37" i="5"/>
  <c r="M36" i="5"/>
  <c r="N36" i="5"/>
  <c r="P36" i="5"/>
  <c r="U36" i="5"/>
  <c r="F36" i="5"/>
  <c r="G36" i="5"/>
  <c r="I36" i="5"/>
  <c r="T22" i="5"/>
  <c r="M22" i="5"/>
  <c r="N22" i="5"/>
  <c r="P22" i="5"/>
  <c r="U22" i="5"/>
  <c r="F35" i="5"/>
  <c r="M34" i="5"/>
  <c r="N34" i="5"/>
  <c r="P34" i="5"/>
  <c r="F34" i="5"/>
  <c r="G34" i="5"/>
  <c r="I34" i="5"/>
  <c r="U34" i="5"/>
  <c r="M33" i="5"/>
  <c r="N33" i="5"/>
  <c r="P33" i="5"/>
  <c r="U33" i="5"/>
  <c r="F33" i="5"/>
  <c r="G33" i="5"/>
  <c r="I33" i="5"/>
  <c r="M32" i="5"/>
  <c r="N32" i="5"/>
  <c r="P32" i="5"/>
  <c r="U32" i="5"/>
  <c r="F32" i="5"/>
  <c r="G32" i="5"/>
  <c r="I32" i="5"/>
  <c r="M31" i="5"/>
  <c r="N31" i="5"/>
  <c r="P31" i="5"/>
  <c r="F31" i="5"/>
  <c r="G31" i="5"/>
  <c r="I31" i="5"/>
  <c r="U31" i="5"/>
  <c r="M30" i="5"/>
  <c r="N30" i="5"/>
  <c r="P30" i="5"/>
  <c r="U30" i="5"/>
  <c r="F30" i="5"/>
  <c r="G30" i="5"/>
  <c r="I30" i="5"/>
  <c r="M21" i="5"/>
  <c r="N21" i="5"/>
  <c r="P21" i="5"/>
  <c r="F21" i="5"/>
  <c r="G21" i="5"/>
  <c r="I21" i="5"/>
  <c r="U21" i="5"/>
  <c r="M20" i="5"/>
  <c r="N20" i="5"/>
  <c r="P20" i="5"/>
  <c r="F20" i="5"/>
  <c r="G20" i="5"/>
  <c r="I20" i="5"/>
  <c r="U20" i="5"/>
  <c r="M29" i="5"/>
  <c r="N29" i="5"/>
  <c r="P29" i="5"/>
  <c r="F29" i="5"/>
  <c r="M28" i="5"/>
  <c r="N28" i="5"/>
  <c r="P28" i="5"/>
  <c r="U28" i="5"/>
  <c r="F28" i="5"/>
  <c r="G28" i="5"/>
  <c r="I28" i="5"/>
  <c r="M27" i="5"/>
  <c r="F27" i="5"/>
  <c r="G27" i="5"/>
  <c r="I27" i="5"/>
  <c r="M26" i="5"/>
  <c r="T26" i="5"/>
  <c r="F26" i="5"/>
  <c r="G26" i="5"/>
  <c r="I26" i="5"/>
  <c r="M19" i="5"/>
  <c r="T19" i="5"/>
  <c r="M18" i="5"/>
  <c r="T18" i="5"/>
  <c r="M25" i="5"/>
  <c r="T25" i="5"/>
  <c r="F25" i="5"/>
  <c r="G25" i="5"/>
  <c r="I25" i="5"/>
  <c r="M17" i="5"/>
  <c r="T17" i="5"/>
  <c r="F17" i="5"/>
  <c r="G17" i="5"/>
  <c r="I17" i="5"/>
  <c r="M24" i="5"/>
  <c r="T24" i="5"/>
  <c r="F24" i="5"/>
  <c r="G24" i="5"/>
  <c r="I24" i="5"/>
  <c r="M16" i="5"/>
  <c r="T16" i="5"/>
  <c r="M23" i="5"/>
  <c r="N23" i="5"/>
  <c r="P23" i="5"/>
  <c r="U23" i="5"/>
  <c r="F23" i="5"/>
  <c r="G23" i="5"/>
  <c r="M15" i="5"/>
  <c r="T15" i="5"/>
  <c r="F15" i="5"/>
  <c r="G15" i="5"/>
  <c r="I15" i="5"/>
  <c r="M14" i="5"/>
  <c r="T14" i="5"/>
  <c r="F14" i="5"/>
  <c r="G14" i="5"/>
  <c r="I14" i="5"/>
  <c r="M13" i="5"/>
  <c r="T13" i="5"/>
  <c r="F13" i="5"/>
  <c r="G13" i="5"/>
  <c r="I13" i="5"/>
  <c r="U13" i="5"/>
  <c r="M9" i="5"/>
  <c r="T9" i="5"/>
  <c r="M10" i="5"/>
  <c r="T10" i="5"/>
  <c r="F10" i="5"/>
  <c r="G10" i="5"/>
  <c r="I10" i="5"/>
  <c r="M12" i="5"/>
  <c r="T12" i="5"/>
  <c r="M11" i="5"/>
  <c r="T11" i="5"/>
  <c r="M8" i="5"/>
  <c r="T8" i="5"/>
  <c r="M7" i="5"/>
  <c r="T7" i="5"/>
  <c r="G23" i="6"/>
  <c r="I23" i="6"/>
  <c r="U23" i="6"/>
  <c r="T23" i="6"/>
  <c r="G105" i="5"/>
  <c r="I105" i="5"/>
  <c r="U105" i="5"/>
  <c r="T105" i="5"/>
  <c r="G114" i="6"/>
  <c r="I114" i="6"/>
  <c r="U114" i="6"/>
  <c r="T114" i="6"/>
  <c r="G144" i="6"/>
  <c r="I144" i="6"/>
  <c r="U144" i="6"/>
  <c r="T64" i="6"/>
  <c r="T15" i="6"/>
  <c r="T170" i="6"/>
  <c r="G83" i="6"/>
  <c r="I83" i="6"/>
  <c r="U83" i="6"/>
  <c r="G147" i="6"/>
  <c r="I147" i="6"/>
  <c r="U147" i="6"/>
  <c r="T11" i="6"/>
  <c r="G103" i="6"/>
  <c r="I103" i="6"/>
  <c r="U103" i="6"/>
  <c r="T166" i="6"/>
  <c r="N50" i="6"/>
  <c r="P50" i="6"/>
  <c r="U50" i="6"/>
  <c r="N56" i="6"/>
  <c r="P56" i="6"/>
  <c r="U56" i="6"/>
  <c r="G115" i="6"/>
  <c r="I115" i="6"/>
  <c r="U115" i="6"/>
  <c r="T142" i="6"/>
  <c r="N35" i="6"/>
  <c r="P35" i="6"/>
  <c r="U35" i="6"/>
  <c r="T78" i="6"/>
  <c r="N79" i="6"/>
  <c r="P79" i="6"/>
  <c r="U79" i="6"/>
  <c r="G97" i="6"/>
  <c r="I97" i="6"/>
  <c r="U97" i="6"/>
  <c r="N36" i="6"/>
  <c r="P36" i="6"/>
  <c r="N77" i="6"/>
  <c r="P77" i="6"/>
  <c r="U77" i="6"/>
  <c r="G105" i="6"/>
  <c r="I105" i="6"/>
  <c r="U105" i="6"/>
  <c r="T161" i="6"/>
  <c r="N18" i="6"/>
  <c r="P18" i="6"/>
  <c r="U18" i="6"/>
  <c r="N41" i="6"/>
  <c r="P41" i="6"/>
  <c r="U41" i="6"/>
  <c r="N70" i="6"/>
  <c r="P70" i="6"/>
  <c r="U70" i="6"/>
  <c r="G120" i="6"/>
  <c r="I120" i="6"/>
  <c r="U120" i="6"/>
  <c r="G149" i="6"/>
  <c r="I149" i="6"/>
  <c r="U149" i="6"/>
  <c r="G155" i="6"/>
  <c r="I155" i="6"/>
  <c r="U155" i="6"/>
  <c r="N19" i="6"/>
  <c r="P19" i="6"/>
  <c r="U19" i="6"/>
  <c r="N34" i="6"/>
  <c r="P34" i="6"/>
  <c r="U34" i="6"/>
  <c r="N60" i="6"/>
  <c r="P60" i="6"/>
  <c r="U60" i="6"/>
  <c r="G69" i="6"/>
  <c r="I69" i="6"/>
  <c r="U69" i="6"/>
  <c r="G113" i="6"/>
  <c r="I113" i="6"/>
  <c r="U113" i="6"/>
  <c r="G134" i="6"/>
  <c r="I134" i="6"/>
  <c r="U134" i="6"/>
  <c r="T88" i="6"/>
  <c r="G172" i="6"/>
  <c r="I172" i="6"/>
  <c r="U172" i="6"/>
  <c r="G167" i="6"/>
  <c r="I167" i="6"/>
  <c r="U167" i="6"/>
  <c r="T61" i="6"/>
  <c r="G102" i="6"/>
  <c r="I102" i="6"/>
  <c r="U102" i="6"/>
  <c r="G123" i="6"/>
  <c r="I123" i="6"/>
  <c r="U123" i="6"/>
  <c r="G129" i="6"/>
  <c r="I129" i="6"/>
  <c r="U129" i="6"/>
  <c r="G135" i="6"/>
  <c r="I135" i="6"/>
  <c r="U135" i="6"/>
  <c r="G141" i="6"/>
  <c r="I141" i="6"/>
  <c r="U141" i="6"/>
  <c r="T157" i="6"/>
  <c r="G169" i="6"/>
  <c r="I169" i="6"/>
  <c r="U169" i="6"/>
  <c r="G124" i="6"/>
  <c r="I124" i="6"/>
  <c r="U124" i="6"/>
  <c r="G136" i="6"/>
  <c r="I136" i="6"/>
  <c r="U136" i="6"/>
  <c r="N12" i="6"/>
  <c r="P12" i="6"/>
  <c r="U12" i="6"/>
  <c r="N59" i="6"/>
  <c r="P59" i="6"/>
  <c r="U59" i="6"/>
  <c r="N63" i="6"/>
  <c r="P63" i="6"/>
  <c r="U63" i="6"/>
  <c r="N68" i="6"/>
  <c r="P68" i="6"/>
  <c r="N71" i="6"/>
  <c r="P71" i="6"/>
  <c r="U71" i="6"/>
  <c r="N76" i="6"/>
  <c r="P76" i="6"/>
  <c r="G96" i="6"/>
  <c r="I96" i="6"/>
  <c r="U96" i="6"/>
  <c r="T98" i="6"/>
  <c r="T107" i="6"/>
  <c r="T112" i="6"/>
  <c r="G119" i="6"/>
  <c r="I119" i="6"/>
  <c r="U119" i="6"/>
  <c r="T130" i="6"/>
  <c r="T139" i="6"/>
  <c r="G151" i="6"/>
  <c r="I151" i="6"/>
  <c r="U151" i="6"/>
  <c r="G165" i="6"/>
  <c r="I165" i="6"/>
  <c r="U165" i="6"/>
  <c r="N9" i="6"/>
  <c r="P9" i="6"/>
  <c r="N37" i="6"/>
  <c r="P37" i="6"/>
  <c r="G104" i="6"/>
  <c r="I104" i="6"/>
  <c r="U104" i="6"/>
  <c r="T128" i="6"/>
  <c r="G137" i="6"/>
  <c r="I137" i="6"/>
  <c r="U137" i="6"/>
  <c r="G143" i="6"/>
  <c r="I143" i="6"/>
  <c r="U143" i="6"/>
  <c r="G162" i="6"/>
  <c r="I162" i="6"/>
  <c r="U162" i="6"/>
  <c r="G168" i="6"/>
  <c r="I168" i="6"/>
  <c r="U168" i="6"/>
  <c r="N32" i="6"/>
  <c r="P32" i="6"/>
  <c r="U32" i="6"/>
  <c r="N49" i="6"/>
  <c r="P49" i="6"/>
  <c r="U49" i="6"/>
  <c r="N74" i="6"/>
  <c r="P74" i="6"/>
  <c r="U74" i="6"/>
  <c r="G91" i="6"/>
  <c r="I91" i="6"/>
  <c r="U91" i="6"/>
  <c r="G109" i="6"/>
  <c r="I109" i="6"/>
  <c r="U109" i="6"/>
  <c r="G121" i="6"/>
  <c r="I121" i="6"/>
  <c r="U121" i="6"/>
  <c r="G163" i="6"/>
  <c r="I163" i="6"/>
  <c r="U163" i="6"/>
  <c r="N52" i="6"/>
  <c r="P52" i="6"/>
  <c r="U52" i="6"/>
  <c r="N13" i="6"/>
  <c r="P13" i="6"/>
  <c r="U13" i="6"/>
  <c r="N33" i="6"/>
  <c r="P33" i="6"/>
  <c r="U33" i="6"/>
  <c r="N39" i="6"/>
  <c r="P39" i="6"/>
  <c r="G42" i="6"/>
  <c r="I42" i="6"/>
  <c r="U42" i="6"/>
  <c r="N57" i="6"/>
  <c r="P57" i="6"/>
  <c r="G81" i="6"/>
  <c r="I81" i="6"/>
  <c r="U81" i="6"/>
  <c r="G111" i="6"/>
  <c r="I111" i="6"/>
  <c r="U111" i="6"/>
  <c r="G127" i="6"/>
  <c r="I127" i="6"/>
  <c r="U127" i="6"/>
  <c r="G146" i="6"/>
  <c r="I146" i="6"/>
  <c r="U146" i="6"/>
  <c r="G153" i="6"/>
  <c r="I153" i="6"/>
  <c r="U153" i="6"/>
  <c r="G158" i="6"/>
  <c r="I158" i="6"/>
  <c r="U158" i="6"/>
  <c r="G160" i="6"/>
  <c r="I160" i="6"/>
  <c r="U160" i="6"/>
  <c r="N38" i="6"/>
  <c r="P38" i="6"/>
  <c r="U38" i="6"/>
  <c r="N25" i="6"/>
  <c r="P25" i="6"/>
  <c r="G75" i="6"/>
  <c r="I75" i="6"/>
  <c r="U75" i="6"/>
  <c r="N86" i="6"/>
  <c r="P86" i="6"/>
  <c r="U86" i="6"/>
  <c r="G90" i="6"/>
  <c r="I90" i="6"/>
  <c r="U90" i="6"/>
  <c r="G101" i="6"/>
  <c r="I101" i="6"/>
  <c r="U101" i="6"/>
  <c r="G110" i="6"/>
  <c r="I110" i="6"/>
  <c r="U110" i="6"/>
  <c r="G117" i="6"/>
  <c r="I117" i="6"/>
  <c r="U117" i="6"/>
  <c r="G126" i="6"/>
  <c r="I126" i="6"/>
  <c r="U126" i="6"/>
  <c r="G133" i="6"/>
  <c r="I133" i="6"/>
  <c r="U133" i="6"/>
  <c r="G154" i="6"/>
  <c r="I154" i="6"/>
  <c r="U154" i="6"/>
  <c r="N20" i="6"/>
  <c r="P20" i="6"/>
  <c r="U20" i="6"/>
  <c r="N21" i="6"/>
  <c r="P21" i="6"/>
  <c r="U21" i="6"/>
  <c r="N40" i="6"/>
  <c r="P40" i="6"/>
  <c r="U40" i="6"/>
  <c r="N58" i="6"/>
  <c r="P58" i="6"/>
  <c r="U58" i="6"/>
  <c r="N66" i="6"/>
  <c r="P66" i="6"/>
  <c r="U66" i="6"/>
  <c r="G93" i="6"/>
  <c r="I93" i="6"/>
  <c r="U93" i="6"/>
  <c r="G99" i="6"/>
  <c r="I99" i="6"/>
  <c r="U99" i="6"/>
  <c r="G106" i="6"/>
  <c r="I106" i="6"/>
  <c r="U106" i="6"/>
  <c r="N122" i="6"/>
  <c r="P122" i="6"/>
  <c r="U122" i="6"/>
  <c r="G131" i="6"/>
  <c r="I131" i="6"/>
  <c r="U131" i="6"/>
  <c r="G138" i="6"/>
  <c r="I138" i="6"/>
  <c r="U138" i="6"/>
  <c r="G145" i="6"/>
  <c r="I145" i="6"/>
  <c r="U145" i="6"/>
  <c r="G150" i="6"/>
  <c r="I150" i="6"/>
  <c r="U150" i="6"/>
  <c r="G152" i="6"/>
  <c r="I152" i="6"/>
  <c r="U152" i="6"/>
  <c r="G159" i="6"/>
  <c r="I159" i="6"/>
  <c r="U159" i="6"/>
  <c r="G173" i="6"/>
  <c r="I173" i="6"/>
  <c r="U173" i="6"/>
  <c r="G143" i="5"/>
  <c r="I143" i="5"/>
  <c r="U143" i="5"/>
  <c r="N10" i="5"/>
  <c r="P10" i="5"/>
  <c r="U10" i="5"/>
  <c r="T99" i="5"/>
  <c r="G104" i="5"/>
  <c r="I104" i="5"/>
  <c r="U104" i="5"/>
  <c r="T73" i="5"/>
  <c r="T74" i="5"/>
  <c r="T50" i="5"/>
  <c r="G116" i="5"/>
  <c r="I116" i="5"/>
  <c r="U116" i="5"/>
  <c r="G130" i="5"/>
  <c r="I130" i="5"/>
  <c r="U130" i="5"/>
  <c r="T162" i="5"/>
  <c r="N18" i="5"/>
  <c r="P18" i="5"/>
  <c r="U18" i="5"/>
  <c r="N9" i="5"/>
  <c r="P9" i="5"/>
  <c r="U9" i="5"/>
  <c r="N19" i="5"/>
  <c r="P19" i="5"/>
  <c r="U19" i="5"/>
  <c r="T117" i="5"/>
  <c r="T151" i="5"/>
  <c r="G132" i="5"/>
  <c r="I132" i="5"/>
  <c r="U132" i="5"/>
  <c r="N26" i="5"/>
  <c r="P26" i="5"/>
  <c r="U26" i="5"/>
  <c r="T133" i="5"/>
  <c r="G154" i="5"/>
  <c r="I154" i="5"/>
  <c r="U154" i="5"/>
  <c r="I30" i="6"/>
  <c r="T30" i="6"/>
  <c r="N43" i="6"/>
  <c r="P43" i="6"/>
  <c r="U43" i="6"/>
  <c r="N44" i="6"/>
  <c r="P44" i="6"/>
  <c r="U44" i="6"/>
  <c r="N45" i="6"/>
  <c r="P45" i="6"/>
  <c r="U45" i="6"/>
  <c r="N46" i="6"/>
  <c r="P46" i="6"/>
  <c r="U46" i="6"/>
  <c r="N47" i="6"/>
  <c r="P47" i="6"/>
  <c r="U47" i="6"/>
  <c r="G54" i="6"/>
  <c r="I54" i="6"/>
  <c r="U54" i="6"/>
  <c r="N55" i="6"/>
  <c r="P55" i="6"/>
  <c r="U55" i="6"/>
  <c r="G80" i="6"/>
  <c r="I80" i="6"/>
  <c r="U80" i="6"/>
  <c r="N82" i="6"/>
  <c r="P82" i="6"/>
  <c r="U82" i="6"/>
  <c r="G92" i="6"/>
  <c r="I92" i="6"/>
  <c r="U92" i="6"/>
  <c r="G100" i="6"/>
  <c r="I100" i="6"/>
  <c r="U100" i="6"/>
  <c r="G108" i="6"/>
  <c r="I108" i="6"/>
  <c r="U108" i="6"/>
  <c r="G116" i="6"/>
  <c r="I116" i="6"/>
  <c r="U116" i="6"/>
  <c r="G125" i="6"/>
  <c r="I125" i="6"/>
  <c r="U125" i="6"/>
  <c r="G132" i="6"/>
  <c r="I132" i="6"/>
  <c r="U132" i="6"/>
  <c r="G140" i="6"/>
  <c r="I140" i="6"/>
  <c r="U140" i="6"/>
  <c r="G148" i="6"/>
  <c r="I148" i="6"/>
  <c r="U148" i="6"/>
  <c r="G156" i="6"/>
  <c r="I156" i="6"/>
  <c r="U156" i="6"/>
  <c r="G164" i="6"/>
  <c r="I164" i="6"/>
  <c r="U164" i="6"/>
  <c r="N7" i="6"/>
  <c r="P7" i="6"/>
  <c r="U7" i="6"/>
  <c r="N31" i="6"/>
  <c r="P31" i="6"/>
  <c r="U31" i="6"/>
  <c r="N16" i="6"/>
  <c r="P16" i="6"/>
  <c r="U16" i="6"/>
  <c r="N11" i="5"/>
  <c r="P11" i="5"/>
  <c r="U11" i="5"/>
  <c r="N51" i="5"/>
  <c r="P51" i="5"/>
  <c r="T160" i="5"/>
  <c r="N15" i="5"/>
  <c r="P15" i="5"/>
  <c r="U15" i="5"/>
  <c r="T36" i="5"/>
  <c r="N52" i="5"/>
  <c r="P52" i="5"/>
  <c r="U52" i="5"/>
  <c r="T115" i="5"/>
  <c r="G119" i="5"/>
  <c r="I119" i="5"/>
  <c r="U119" i="5"/>
  <c r="T125" i="5"/>
  <c r="G140" i="5"/>
  <c r="I140" i="5"/>
  <c r="U140" i="5"/>
  <c r="T43" i="5"/>
  <c r="G93" i="5"/>
  <c r="I93" i="5"/>
  <c r="U93" i="5"/>
  <c r="G135" i="5"/>
  <c r="I135" i="5"/>
  <c r="U135" i="5"/>
  <c r="T112" i="5"/>
  <c r="T122" i="5"/>
  <c r="G148" i="5"/>
  <c r="I148" i="5"/>
  <c r="U148" i="5"/>
  <c r="T159" i="5"/>
  <c r="N13" i="5"/>
  <c r="P13" i="5"/>
  <c r="T49" i="5"/>
  <c r="G84" i="5"/>
  <c r="I84" i="5"/>
  <c r="U84" i="5"/>
  <c r="G88" i="5"/>
  <c r="I88" i="5"/>
  <c r="U88" i="5"/>
  <c r="T107" i="5"/>
  <c r="G124" i="5"/>
  <c r="I124" i="5"/>
  <c r="U124" i="5"/>
  <c r="T126" i="5"/>
  <c r="T138" i="5"/>
  <c r="G146" i="5"/>
  <c r="I146" i="5"/>
  <c r="U146" i="5"/>
  <c r="T149" i="5"/>
  <c r="T152" i="5"/>
  <c r="T155" i="5"/>
  <c r="T40" i="5"/>
  <c r="T136" i="5"/>
  <c r="G157" i="5"/>
  <c r="I157" i="5"/>
  <c r="U157" i="5"/>
  <c r="N12" i="5"/>
  <c r="P12" i="5"/>
  <c r="U12" i="5"/>
  <c r="T38" i="5"/>
  <c r="N53" i="5"/>
  <c r="P53" i="5"/>
  <c r="U53" i="5"/>
  <c r="N78" i="5"/>
  <c r="P78" i="5"/>
  <c r="U78" i="5"/>
  <c r="G101" i="5"/>
  <c r="I101" i="5"/>
  <c r="U101" i="5"/>
  <c r="T156" i="5"/>
  <c r="N14" i="5"/>
  <c r="P14" i="5"/>
  <c r="U14" i="5"/>
  <c r="T47" i="5"/>
  <c r="T83" i="5"/>
  <c r="T91" i="5"/>
  <c r="T96" i="5"/>
  <c r="T110" i="5"/>
  <c r="T141" i="5"/>
  <c r="T144" i="5"/>
  <c r="I23" i="5"/>
  <c r="T23" i="5"/>
  <c r="N8" i="5"/>
  <c r="P8" i="5"/>
  <c r="U8" i="5"/>
  <c r="N16" i="5"/>
  <c r="P16" i="5"/>
  <c r="U16" i="5"/>
  <c r="N24" i="5"/>
  <c r="P24" i="5"/>
  <c r="U24" i="5"/>
  <c r="N17" i="5"/>
  <c r="P17" i="5"/>
  <c r="U17" i="5"/>
  <c r="N25" i="5"/>
  <c r="P25" i="5"/>
  <c r="U25" i="5"/>
  <c r="T45" i="5"/>
  <c r="N45" i="5"/>
  <c r="P45" i="5"/>
  <c r="U45" i="5"/>
  <c r="T71" i="5"/>
  <c r="N71" i="5"/>
  <c r="P71" i="5"/>
  <c r="U71" i="5"/>
  <c r="T90" i="5"/>
  <c r="G90" i="5"/>
  <c r="I90" i="5"/>
  <c r="U90" i="5"/>
  <c r="G29" i="5"/>
  <c r="I29" i="5"/>
  <c r="U29" i="5"/>
  <c r="T29" i="5"/>
  <c r="T129" i="5"/>
  <c r="G129" i="5"/>
  <c r="I129" i="5"/>
  <c r="U129" i="5"/>
  <c r="T145" i="5"/>
  <c r="G145" i="5"/>
  <c r="I145" i="5"/>
  <c r="U145" i="5"/>
  <c r="T68" i="5"/>
  <c r="G68" i="5"/>
  <c r="I68" i="5"/>
  <c r="U68" i="5"/>
  <c r="T72" i="5"/>
  <c r="N72" i="5"/>
  <c r="P72" i="5"/>
  <c r="U72" i="5"/>
  <c r="T121" i="5"/>
  <c r="G121" i="5"/>
  <c r="I121" i="5"/>
  <c r="U121" i="5"/>
  <c r="T153" i="5"/>
  <c r="G153" i="5"/>
  <c r="I153" i="5"/>
  <c r="U153" i="5"/>
  <c r="N7" i="5"/>
  <c r="P7" i="5"/>
  <c r="U7" i="5"/>
  <c r="N27" i="5"/>
  <c r="P27" i="5"/>
  <c r="U27" i="5"/>
  <c r="T27" i="5"/>
  <c r="T113" i="5"/>
  <c r="G113" i="5"/>
  <c r="I113" i="5"/>
  <c r="U113" i="5"/>
  <c r="T35" i="5"/>
  <c r="G35" i="5"/>
  <c r="I35" i="5"/>
  <c r="U35" i="5"/>
  <c r="T69" i="5"/>
  <c r="N69" i="5"/>
  <c r="P69" i="5"/>
  <c r="T98" i="5"/>
  <c r="G98" i="5"/>
  <c r="I98" i="5"/>
  <c r="U98" i="5"/>
  <c r="T137" i="5"/>
  <c r="G137" i="5"/>
  <c r="I137" i="5"/>
  <c r="U137" i="5"/>
  <c r="T70" i="5"/>
  <c r="N70" i="5"/>
  <c r="P70" i="5"/>
  <c r="U70" i="5"/>
  <c r="T82" i="5"/>
  <c r="G82" i="5"/>
  <c r="I82" i="5"/>
  <c r="U82" i="5"/>
  <c r="T163" i="5"/>
  <c r="G163" i="5"/>
  <c r="I163" i="5"/>
  <c r="U163" i="5"/>
  <c r="T42" i="5"/>
  <c r="T75" i="5"/>
  <c r="T92" i="5"/>
  <c r="G94" i="5"/>
  <c r="I94" i="5"/>
  <c r="U94" i="5"/>
  <c r="T100" i="5"/>
  <c r="G102" i="5"/>
  <c r="I102" i="5"/>
  <c r="U102" i="5"/>
  <c r="T108" i="5"/>
  <c r="T114" i="5"/>
  <c r="T123" i="5"/>
  <c r="T131" i="5"/>
  <c r="T139" i="5"/>
  <c r="T147" i="5"/>
  <c r="T28" i="5"/>
  <c r="T20" i="5"/>
  <c r="T21" i="5"/>
  <c r="T30" i="5"/>
  <c r="T31" i="5"/>
  <c r="T32" i="5"/>
  <c r="T33" i="5"/>
  <c r="T34" i="5"/>
  <c r="T67" i="5"/>
  <c r="T81" i="5"/>
  <c r="T89" i="5"/>
  <c r="T97" i="5"/>
  <c r="T106" i="5"/>
  <c r="T120" i="5"/>
  <c r="T128" i="5"/>
  <c r="N61" i="5"/>
  <c r="P61" i="5"/>
  <c r="N63" i="5"/>
  <c r="P63" i="5"/>
  <c r="U63" i="5"/>
  <c r="N64" i="5"/>
  <c r="P64" i="5"/>
  <c r="U64" i="5"/>
  <c r="T62" i="5"/>
  <c r="G54" i="5"/>
  <c r="I54" i="5"/>
  <c r="U54" i="5"/>
  <c r="N56" i="5"/>
  <c r="P56" i="5"/>
  <c r="U56" i="5"/>
  <c r="N57" i="5"/>
  <c r="P57" i="5"/>
  <c r="N59" i="5"/>
  <c r="P59" i="5"/>
  <c r="U59" i="5"/>
  <c r="G80" i="5"/>
  <c r="I80" i="5"/>
  <c r="U80" i="5"/>
  <c r="G87" i="5"/>
  <c r="I87" i="5"/>
  <c r="U87" i="5"/>
  <c r="G95" i="5"/>
  <c r="I95" i="5"/>
  <c r="U95" i="5"/>
  <c r="G103" i="5"/>
  <c r="I103" i="5"/>
  <c r="U103" i="5"/>
  <c r="G111" i="5"/>
  <c r="I111" i="5"/>
  <c r="U111" i="5"/>
  <c r="G118" i="5"/>
  <c r="I118" i="5"/>
  <c r="U118" i="5"/>
  <c r="G127" i="5"/>
  <c r="I127" i="5"/>
  <c r="U127" i="5"/>
  <c r="G134" i="5"/>
  <c r="I134" i="5"/>
  <c r="U134" i="5"/>
  <c r="G142" i="5"/>
  <c r="I142" i="5"/>
  <c r="U142" i="5"/>
  <c r="G150" i="5"/>
  <c r="I150" i="5"/>
  <c r="U150" i="5"/>
  <c r="G158" i="5"/>
  <c r="I158" i="5"/>
  <c r="U158" i="5"/>
</calcChain>
</file>

<file path=xl/sharedStrings.xml><?xml version="1.0" encoding="utf-8"?>
<sst xmlns="http://schemas.openxmlformats.org/spreadsheetml/2006/main" count="1848" uniqueCount="317">
  <si>
    <t xml:space="preserve">OCSRA's Ontario Team Ranking List </t>
  </si>
  <si>
    <t>As of:</t>
  </si>
  <si>
    <t>Athlete</t>
  </si>
  <si>
    <t>Club</t>
  </si>
  <si>
    <t>Events for Performance Evaluation</t>
  </si>
  <si>
    <t>OTRL Results</t>
  </si>
  <si>
    <t>OTT</t>
  </si>
  <si>
    <t>AT</t>
  </si>
  <si>
    <t>GMT</t>
  </si>
  <si>
    <t>NTT2</t>
  </si>
  <si>
    <t>National</t>
  </si>
  <si>
    <t>% from GMT (Best Performance)</t>
  </si>
  <si>
    <t>Best Total Points</t>
  </si>
  <si>
    <t>OHPSI Rank</t>
  </si>
  <si>
    <t>OAAP Rank</t>
  </si>
  <si>
    <t>Event</t>
  </si>
  <si>
    <t>(converted to seconds)</t>
  </si>
  <si>
    <t>% from GMT</t>
  </si>
  <si>
    <t>GMT Points</t>
  </si>
  <si>
    <t>Final Points</t>
  </si>
  <si>
    <t>Total Points</t>
  </si>
  <si>
    <t>Champs</t>
  </si>
  <si>
    <t>(Position of finish)</t>
  </si>
  <si>
    <t>Katie VINCENT</t>
  </si>
  <si>
    <t>Mississauga</t>
  </si>
  <si>
    <t>WC1 200</t>
  </si>
  <si>
    <t>Erica Scarff (KL3)</t>
  </si>
  <si>
    <t>Balmy Beach</t>
  </si>
  <si>
    <t>WK1 200 KL3</t>
  </si>
  <si>
    <t>Para K1 200</t>
  </si>
  <si>
    <t>Courtney Stott</t>
  </si>
  <si>
    <t>WK1 500</t>
  </si>
  <si>
    <t>Sr WK1 500</t>
  </si>
  <si>
    <t>Alanna BRAY-LOUGHEED</t>
  </si>
  <si>
    <t>Burloak</t>
  </si>
  <si>
    <t>Jr WK1 500</t>
  </si>
  <si>
    <t>Jeremy Stott</t>
  </si>
  <si>
    <t>MC1 1000</t>
  </si>
  <si>
    <t>Jr MC1 1000</t>
  </si>
  <si>
    <t>Drew HODGES</t>
  </si>
  <si>
    <t>Rideau</t>
  </si>
  <si>
    <t>Sr MC1 1000</t>
  </si>
  <si>
    <t>Evan Bezemer</t>
  </si>
  <si>
    <t>Jillian Perrone</t>
  </si>
  <si>
    <t>U19 WC1 200</t>
  </si>
  <si>
    <t>Scott Braddon</t>
  </si>
  <si>
    <t>MK1 1000</t>
  </si>
  <si>
    <t>U17 MK1 1000</t>
  </si>
  <si>
    <t>MC1 200</t>
  </si>
  <si>
    <t>Lizzy Bates</t>
  </si>
  <si>
    <t>Jr WK1 200</t>
  </si>
  <si>
    <t>Nicole Haywood</t>
  </si>
  <si>
    <t>Jr WC1 200</t>
  </si>
  <si>
    <t>Angus MORTIMER</t>
  </si>
  <si>
    <t>Sr MK1 1000</t>
  </si>
  <si>
    <t>Taylor POTTS</t>
  </si>
  <si>
    <t>Thomas THRALL</t>
  </si>
  <si>
    <t>Carleton Place</t>
  </si>
  <si>
    <t>MK1 200</t>
  </si>
  <si>
    <t>Sr MK1 200</t>
  </si>
  <si>
    <t>Doug ELLERY</t>
  </si>
  <si>
    <t>Stephen FRODSHAM</t>
  </si>
  <si>
    <t>Nicholas Matveev</t>
  </si>
  <si>
    <t>U19 MK1 1000</t>
  </si>
  <si>
    <t>Scott BARCLAY</t>
  </si>
  <si>
    <t>Sam Pennyfather</t>
  </si>
  <si>
    <t>U19 MC1 1000</t>
  </si>
  <si>
    <t>Sam ROWORTH</t>
  </si>
  <si>
    <t>Conrad HOPP</t>
  </si>
  <si>
    <t>Jr MK1 1000</t>
  </si>
  <si>
    <t>Nick ROBSON</t>
  </si>
  <si>
    <t>Jacob SOSNA</t>
  </si>
  <si>
    <t>August Sibthorpe</t>
  </si>
  <si>
    <t>U19 WK1 500</t>
  </si>
  <si>
    <t>Christian Sprang</t>
  </si>
  <si>
    <t>Isaac Finkelstein</t>
  </si>
  <si>
    <t>U16 MC1 1000</t>
  </si>
  <si>
    <t>Hayley Plante</t>
  </si>
  <si>
    <t>Anatolyy Mykhayletsk</t>
  </si>
  <si>
    <t>Eric ELLERY</t>
  </si>
  <si>
    <t>Megan SIBTHORPE</t>
  </si>
  <si>
    <t>Nigel ROCKETT</t>
  </si>
  <si>
    <t>Lochlen Farquharson</t>
  </si>
  <si>
    <t>Genevieve L'Abbe</t>
  </si>
  <si>
    <t>Ottawa River</t>
  </si>
  <si>
    <t>Kate BRADDON</t>
  </si>
  <si>
    <t>Davis Evans</t>
  </si>
  <si>
    <t>Madeline Schmidt</t>
  </si>
  <si>
    <t>Mitchell Barron</t>
  </si>
  <si>
    <t>Harrison Chambers</t>
  </si>
  <si>
    <t>U19 MK1 200</t>
  </si>
  <si>
    <t>Sheila Mehrvar</t>
  </si>
  <si>
    <t>Joseph Spratt</t>
  </si>
  <si>
    <t>Emily Little</t>
  </si>
  <si>
    <t>U17 WC1 200</t>
  </si>
  <si>
    <t>Natalie DAVISON</t>
  </si>
  <si>
    <t>Victor Turcanu</t>
  </si>
  <si>
    <t>Wade MacMillan</t>
  </si>
  <si>
    <t>Lucas Turnbull</t>
  </si>
  <si>
    <t>Aidan Messenger</t>
  </si>
  <si>
    <t>U17 MK1 200</t>
  </si>
  <si>
    <t>Zacharie Richard</t>
  </si>
  <si>
    <t>U19 MC1 200</t>
  </si>
  <si>
    <t>Rowan Hardy-Kavanagh</t>
  </si>
  <si>
    <t>Keir Johnston</t>
  </si>
  <si>
    <t>Jr MK1 200</t>
  </si>
  <si>
    <t>Chris Chambers</t>
  </si>
  <si>
    <t>Mateusz Cwalinski</t>
  </si>
  <si>
    <t>Samantha Sula</t>
  </si>
  <si>
    <t>Naomi Vanwalraven</t>
  </si>
  <si>
    <t>WK1 200</t>
  </si>
  <si>
    <t>Nick Brownlie</t>
  </si>
  <si>
    <t>Draga Culjak (KL3)</t>
  </si>
  <si>
    <t>Sean Barich</t>
  </si>
  <si>
    <t>Courtney Spratt</t>
  </si>
  <si>
    <t>U16 WC1 200</t>
  </si>
  <si>
    <t>Isiah Higgs</t>
  </si>
  <si>
    <t>Danielle Russell</t>
  </si>
  <si>
    <t>Daniel Cuba</t>
  </si>
  <si>
    <t>U17 MC1 1000</t>
  </si>
  <si>
    <t>Sam Djurfeldt</t>
  </si>
  <si>
    <t>Palmer Lumb</t>
  </si>
  <si>
    <t>U16 MK1 1000</t>
  </si>
  <si>
    <t>Jean Luc Cinq-Mars</t>
  </si>
  <si>
    <t>Richmond Hill</t>
  </si>
  <si>
    <t>Morgan McDonald</t>
  </si>
  <si>
    <t>Mathieu Schmied</t>
  </si>
  <si>
    <t>Tula Morawska</t>
  </si>
  <si>
    <t>U17 WK1 500</t>
  </si>
  <si>
    <t>Lindsay Irwin</t>
  </si>
  <si>
    <t>David Stewart</t>
  </si>
  <si>
    <t>Kate Saman</t>
  </si>
  <si>
    <t>Cobourg</t>
  </si>
  <si>
    <t>James Hicks</t>
  </si>
  <si>
    <t>Kieran Moorfield-Yee</t>
  </si>
  <si>
    <t>Bryan Davey</t>
  </si>
  <si>
    <t>Ryan Nash</t>
  </si>
  <si>
    <t>Zaffia Laplante</t>
  </si>
  <si>
    <t>Lucy Pennyfather</t>
  </si>
  <si>
    <t>Chris Tabri</t>
  </si>
  <si>
    <t>Suleiman Muse (KL1)</t>
  </si>
  <si>
    <t>MK1 200 KL1</t>
  </si>
  <si>
    <t>Roxanne Kemp</t>
  </si>
  <si>
    <t>Kadan Johnson</t>
  </si>
  <si>
    <t>Nikolas Tsaousidis</t>
  </si>
  <si>
    <t>U16 MK1 200</t>
  </si>
  <si>
    <t>Isaac Clapp</t>
  </si>
  <si>
    <t>Jennifer Cross</t>
  </si>
  <si>
    <t>Emma Zoldy</t>
  </si>
  <si>
    <t>Troy Chown (KL2)</t>
  </si>
  <si>
    <t>MK1 200 KL2</t>
  </si>
  <si>
    <t>Maxim Aleixo</t>
  </si>
  <si>
    <t>Tiegan Scott</t>
  </si>
  <si>
    <t>Julia Toljagic</t>
  </si>
  <si>
    <t>Rosalie Cappuccino</t>
  </si>
  <si>
    <t>Oskar Morawski</t>
  </si>
  <si>
    <t>Philipe Turcanu</t>
  </si>
  <si>
    <t>Colin Moran</t>
  </si>
  <si>
    <t>Emily Howard</t>
  </si>
  <si>
    <t>Andrew Hayman</t>
  </si>
  <si>
    <t>Madison Vernooy</t>
  </si>
  <si>
    <t>Conor O'Neil</t>
  </si>
  <si>
    <t>Catherine Penney</t>
  </si>
  <si>
    <t>Liam Powers-Kelly</t>
  </si>
  <si>
    <t>Diana Carranco</t>
  </si>
  <si>
    <t>Nickolas Billington</t>
  </si>
  <si>
    <t>Noah Djurfeldt</t>
  </si>
  <si>
    <t>Alec Bradford</t>
  </si>
  <si>
    <t>Meg Quigley</t>
  </si>
  <si>
    <t>Sam Looper</t>
  </si>
  <si>
    <t>Cameron Lang</t>
  </si>
  <si>
    <t>Jack Tutty</t>
  </si>
  <si>
    <t>Emily Jenkins</t>
  </si>
  <si>
    <t>Vanessa Oly</t>
  </si>
  <si>
    <t>Makenna Humes</t>
  </si>
  <si>
    <t>Caitlin Boyle</t>
  </si>
  <si>
    <t>Lucas Tardioli</t>
  </si>
  <si>
    <t>Kyra White</t>
  </si>
  <si>
    <t>Allin Demopolis</t>
  </si>
  <si>
    <t>Justin Dobson</t>
  </si>
  <si>
    <t>Katie Hoferek</t>
  </si>
  <si>
    <t>Alex Bowman</t>
  </si>
  <si>
    <t>David Carranco</t>
  </si>
  <si>
    <t>Jeff Virgo (KL3)</t>
  </si>
  <si>
    <t>MK1 200 KL3</t>
  </si>
  <si>
    <t>Taylor Brooks</t>
  </si>
  <si>
    <t>Morgan Clapp</t>
  </si>
  <si>
    <t>Brendan Rogers</t>
  </si>
  <si>
    <t>Annie Messenger</t>
  </si>
  <si>
    <t>Kathleen Martin</t>
  </si>
  <si>
    <t>Aiden Stead</t>
  </si>
  <si>
    <t>Owen Rainboth</t>
  </si>
  <si>
    <t>Rachel MacIntosh</t>
  </si>
  <si>
    <t>Jacob Hammel</t>
  </si>
  <si>
    <t>Anya Chuprys</t>
  </si>
  <si>
    <t>Ally Hughes</t>
  </si>
  <si>
    <t>Katie Kelly</t>
  </si>
  <si>
    <t>Olivia Petroff</t>
  </si>
  <si>
    <t>Eric Weston</t>
  </si>
  <si>
    <t>Simon Amirault</t>
  </si>
  <si>
    <t>Mackenzie Jenkins</t>
  </si>
  <si>
    <t>Adam Richard</t>
  </si>
  <si>
    <t>Thomas Paquette</t>
  </si>
  <si>
    <t>Alishia Zoldy</t>
  </si>
  <si>
    <t>Alexander Ivanov</t>
  </si>
  <si>
    <t>Michael Dodaro</t>
  </si>
  <si>
    <t>Elizabeth Zoubakina</t>
  </si>
  <si>
    <t>Ryan Handler</t>
  </si>
  <si>
    <t>Adam Nagy</t>
  </si>
  <si>
    <t>Aiden Messenger</t>
  </si>
  <si>
    <t>Alexander Hoferek</t>
  </si>
  <si>
    <t>Emma Sewell</t>
  </si>
  <si>
    <t>Casidy Williams</t>
  </si>
  <si>
    <t>Camille Looper</t>
  </si>
  <si>
    <t>Alex Mosher</t>
  </si>
  <si>
    <t>Samantha Stein</t>
  </si>
  <si>
    <t>Kaitlin Watson</t>
  </si>
  <si>
    <t>Jacob Bentley</t>
  </si>
  <si>
    <t>Justin Rancourt</t>
  </si>
  <si>
    <t>Sean Macintosh</t>
  </si>
  <si>
    <t>Natalie Stringer</t>
  </si>
  <si>
    <t>Enara Iturregui</t>
  </si>
  <si>
    <t>Sudbury</t>
  </si>
  <si>
    <t>Warren Lundy</t>
  </si>
  <si>
    <t>Pickering Rouge</t>
  </si>
  <si>
    <t>Alexis Savard-Drouin</t>
  </si>
  <si>
    <t>Alexander Slamen</t>
  </si>
  <si>
    <t>Jacob Smith</t>
  </si>
  <si>
    <t>Connor Petroff</t>
  </si>
  <si>
    <t>Aidan Tyrrell</t>
  </si>
  <si>
    <t>Mackenzie Sparks</t>
  </si>
  <si>
    <t>James Mann</t>
  </si>
  <si>
    <t>Michael Cuzzetto</t>
  </si>
  <si>
    <t>Matthew McGarrity</t>
  </si>
  <si>
    <t>Aiden Tyrrell</t>
  </si>
  <si>
    <t>Austen Brown</t>
  </si>
  <si>
    <t>Gavin Antaya</t>
  </si>
  <si>
    <t>William Mann</t>
  </si>
  <si>
    <t xml:space="preserve">OHPSI Priority of Funding </t>
  </si>
  <si>
    <t>Priority Completed Colour</t>
  </si>
  <si>
    <t xml:space="preserve">OAAP Priority of Funding </t>
  </si>
  <si>
    <t>Result</t>
  </si>
  <si>
    <t>Priority</t>
  </si>
  <si>
    <t>Senior World Championships (in Olympic events or Women's Canoe)</t>
  </si>
  <si>
    <t>Compete</t>
  </si>
  <si>
    <t xml:space="preserve">Senior World Championships </t>
  </si>
  <si>
    <t>U23 World Championships</t>
  </si>
  <si>
    <t>Top 8</t>
  </si>
  <si>
    <t>Junior World Championships</t>
  </si>
  <si>
    <t>World Cups (in Olympic events or Women's Canoe)</t>
  </si>
  <si>
    <t>Top 8 &amp; Top 1/2 of competing field</t>
  </si>
  <si>
    <t>World Cups</t>
  </si>
  <si>
    <t>Top 16 &amp; Top 1/2 of competing field</t>
  </si>
  <si>
    <t>CKC NextGen Program</t>
  </si>
  <si>
    <t>Nomination to CKC Team</t>
  </si>
  <si>
    <t>OTRL</t>
  </si>
  <si>
    <t>Minimum 8% from GMT</t>
  </si>
  <si>
    <t>National Championships (in Olympic singles events and Women's C1 200m in the following age categories:  U19, Junior, Senior and Open)</t>
  </si>
  <si>
    <t>Top 3 &amp; Top 1/2 of competing field AND 4% differential of winner</t>
  </si>
  <si>
    <t>*Funding will be provided to athletes eligible to compete at the U23 World Championships</t>
  </si>
  <si>
    <t>**Support allocated in order of priority.  Each priority must be completed in its entirety before moving to the next priority.</t>
  </si>
  <si>
    <t>*Support allocated in order of priority.  Each priority must be completed in its entirety before moving to the next priority, with the exception of the Minimum Cards by Discipline listed in Section 7.2.6 of the Ontario Team Selection Criteria and an automatic minimum Half Card for those athletes who compete a the Junior/U23 World Championships.</t>
  </si>
  <si>
    <t>1*</t>
  </si>
  <si>
    <t>12*</t>
  </si>
  <si>
    <t>U16 WK1 200</t>
  </si>
  <si>
    <t>U17 WC1 500</t>
  </si>
  <si>
    <t>U16 WK1 1000</t>
  </si>
  <si>
    <t>U17 MC1 200</t>
  </si>
  <si>
    <t xml:space="preserve">OCSRA's Ontario Development Team Ranking List </t>
  </si>
  <si>
    <t>U17 MK1 6000</t>
  </si>
  <si>
    <t>U17 WK1 6000</t>
  </si>
  <si>
    <t>U19 WK1 200</t>
  </si>
  <si>
    <t>U19 WC1 500</t>
  </si>
  <si>
    <t>U19 MC1 500</t>
  </si>
  <si>
    <t>U17 WC1 6000</t>
  </si>
  <si>
    <t>U19 WK1 1000</t>
  </si>
  <si>
    <t>KC Fraser</t>
  </si>
  <si>
    <t>4*</t>
  </si>
  <si>
    <t>5*</t>
  </si>
  <si>
    <t>6*</t>
  </si>
  <si>
    <t>9*</t>
  </si>
  <si>
    <t>3*</t>
  </si>
  <si>
    <t>Jr MC1 200</t>
  </si>
  <si>
    <t>26*</t>
  </si>
  <si>
    <t>U17 MC1 6000</t>
  </si>
  <si>
    <t>Minimum 8% (15% for Para) from GMT</t>
  </si>
  <si>
    <t xml:space="preserve">ODTRL Priority of Support </t>
  </si>
  <si>
    <t>CKC Academy Program</t>
  </si>
  <si>
    <t xml:space="preserve">ODTRL  </t>
  </si>
  <si>
    <t>Minimum 8% from PIT</t>
  </si>
  <si>
    <t>National Championships in singles events</t>
  </si>
  <si>
    <t>Top 3 &amp; Top 1/2 of competing field</t>
  </si>
  <si>
    <t>PERFORMANCE INDICATOR TIMES</t>
  </si>
  <si>
    <r>
      <t xml:space="preserve">CKC Gold Medal Times in WCh/ Olympics  </t>
    </r>
    <r>
      <rPr>
        <sz val="10"/>
        <color theme="1"/>
        <rFont val="Calibri"/>
        <family val="2"/>
        <scheme val="minor"/>
      </rPr>
      <t/>
    </r>
  </si>
  <si>
    <r>
      <t xml:space="preserve">CKC U23 World Gold Medal Times*  </t>
    </r>
    <r>
      <rPr>
        <sz val="10"/>
        <color theme="1"/>
        <rFont val="Calibri"/>
        <family val="2"/>
        <scheme val="minor"/>
      </rPr>
      <t>(Top 5 at WCh in Paracanoe)</t>
    </r>
  </si>
  <si>
    <t>CKC Junior World Gold Medal Times**</t>
  </si>
  <si>
    <t>WK1 200m</t>
  </si>
  <si>
    <t>WK1 500m</t>
  </si>
  <si>
    <t>MK1 200m</t>
  </si>
  <si>
    <t>MK1 1000m</t>
  </si>
  <si>
    <t>MC1 200m</t>
  </si>
  <si>
    <t>MC1 1000m</t>
  </si>
  <si>
    <t>WC1 200m</t>
  </si>
  <si>
    <t>WK1 200m KL3</t>
  </si>
  <si>
    <t>WK1 200m KL2</t>
  </si>
  <si>
    <t>WK1 200m KL1</t>
  </si>
  <si>
    <t>MK1 200m KL3</t>
  </si>
  <si>
    <t>MK1 200m KL2</t>
  </si>
  <si>
    <t>MK1 200m KL1</t>
  </si>
  <si>
    <t xml:space="preserve">*CKC U23 GMT will be used for U21/U19/Paracanoe Ontario Development Team </t>
  </si>
  <si>
    <t>**CKC Junior GMT will be used for Ontario Development Team U17</t>
  </si>
  <si>
    <t>12.2    Rounding of Times/Percentage of GMT and PIT</t>
  </si>
  <si>
    <r>
      <t>Any performance times to be compared against the PITs will be rounded to the 10</t>
    </r>
    <r>
      <rPr>
        <vertAlign val="superscript"/>
        <sz val="11"/>
        <color theme="1"/>
        <rFont val="Calibri"/>
        <family val="2"/>
        <scheme val="minor"/>
      </rPr>
      <t>th</t>
    </r>
    <r>
      <rPr>
        <sz val="11"/>
        <color theme="1"/>
        <rFont val="Calibri"/>
        <family val="2"/>
        <scheme val="minor"/>
      </rPr>
      <t xml:space="preserve"> of a second. Ex: 3:34.482 = 3:34.5.  Any percentage from GMT/PIT to be compared against the GMT/PIT will be rounded to the 10</t>
    </r>
    <r>
      <rPr>
        <vertAlign val="superscript"/>
        <sz val="11"/>
        <color theme="1"/>
        <rFont val="Calibri"/>
        <family val="2"/>
        <scheme val="minor"/>
      </rPr>
      <t>th</t>
    </r>
    <r>
      <rPr>
        <sz val="11"/>
        <color theme="1"/>
        <rFont val="Calibri"/>
        <family val="2"/>
        <scheme val="minor"/>
      </rPr>
      <t xml:space="preserve"> of a percentage.  Ex. 8.48% = 8.5%.  </t>
    </r>
    <r>
      <rPr>
        <b/>
        <sz val="11"/>
        <color theme="1"/>
        <rFont val="Calibri"/>
        <family val="2"/>
        <scheme val="minor"/>
      </rPr>
      <t>Note:</t>
    </r>
    <r>
      <rPr>
        <sz val="11"/>
        <color theme="1"/>
        <rFont val="Calibri"/>
        <family val="2"/>
        <scheme val="minor"/>
      </rPr>
      <t xml:space="preserve">  the HPC reserves the right to modify the listed Performance Indicator Times based on any changes made by CKC.</t>
    </r>
  </si>
  <si>
    <t>21*</t>
  </si>
  <si>
    <t>25*</t>
  </si>
  <si>
    <t>30*</t>
  </si>
  <si>
    <t>Final - Nov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</si>
</sst>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b/>
      <sz val="8"/>
      <color theme="1"/>
      <name val="Calibri"/>
      <family val="2"/>
      <scheme val="minor"/>
    </font>
    <font>
      <sz val="11"/>
      <name val="Calibri"/>
      <family val="2"/>
      <scheme val="minor"/>
    </font>
    <font>
      <sz val="11"/>
      <color rgb="FF000000"/>
      <name val="Calibri"/>
      <family val="2"/>
      <scheme val="minor"/>
    </font>
    <font>
      <b/>
      <sz val="9"/>
      <color theme="1"/>
      <name val="Calibri"/>
      <family val="2"/>
      <scheme val="minor"/>
    </font>
    <font>
      <sz val="9"/>
      <color theme="1"/>
      <name val="Calibri"/>
      <family val="2"/>
      <scheme val="minor"/>
    </font>
    <font>
      <b/>
      <i/>
      <sz val="12"/>
      <color rgb="FF000000"/>
      <name val="Calibri"/>
      <family val="2"/>
      <scheme val="minor"/>
    </font>
    <font>
      <sz val="10"/>
      <color theme="1"/>
      <name val="Calibri"/>
      <family val="2"/>
      <scheme val="minor"/>
    </font>
    <font>
      <b/>
      <sz val="10"/>
      <color theme="1"/>
      <name val="Calibri"/>
      <family val="2"/>
      <scheme val="minor"/>
    </font>
    <font>
      <sz val="11"/>
      <color theme="0"/>
      <name val="Calibri"/>
      <family val="2"/>
      <scheme val="minor"/>
    </font>
    <font>
      <b/>
      <i/>
      <sz val="12"/>
      <color theme="1"/>
      <name val="Calibri"/>
      <family val="2"/>
    </font>
    <font>
      <vertAlign val="superscript"/>
      <sz val="11"/>
      <color theme="1"/>
      <name val="Calibri"/>
      <family val="2"/>
      <scheme val="minor"/>
    </font>
  </fonts>
  <fills count="15">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0000"/>
        <bgColor indexed="64"/>
      </patternFill>
    </fill>
    <fill>
      <patternFill patternType="solid">
        <fgColor rgb="FFFFC000"/>
        <bgColor indexed="64"/>
      </patternFill>
    </fill>
    <fill>
      <patternFill patternType="solid">
        <fgColor theme="5" tint="0.79998168889431442"/>
        <bgColor indexed="64"/>
      </patternFill>
    </fill>
    <fill>
      <patternFill patternType="solid">
        <fgColor rgb="FFFFFF00"/>
        <bgColor indexed="64"/>
      </patternFill>
    </fill>
    <fill>
      <patternFill patternType="solid">
        <fgColor rgb="FF00B050"/>
        <bgColor indexed="64"/>
      </patternFill>
    </fill>
    <fill>
      <patternFill patternType="solid">
        <fgColor rgb="FF00B0F0"/>
        <bgColor indexed="64"/>
      </patternFill>
    </fill>
    <fill>
      <patternFill patternType="solid">
        <fgColor rgb="FF7030A0"/>
        <bgColor indexed="64"/>
      </patternFill>
    </fill>
    <fill>
      <patternFill patternType="solid">
        <fgColor rgb="FF0070C0"/>
        <bgColor indexed="64"/>
      </patternFill>
    </fill>
    <fill>
      <patternFill patternType="solid">
        <fgColor rgb="FF002060"/>
        <bgColor indexed="64"/>
      </patternFill>
    </fill>
  </fills>
  <borders count="38">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s>
  <cellStyleXfs count="1">
    <xf numFmtId="0" fontId="0" fillId="0" borderId="0"/>
  </cellStyleXfs>
  <cellXfs count="155">
    <xf numFmtId="0" fontId="0" fillId="0" borderId="0" xfId="0"/>
    <xf numFmtId="0" fontId="3" fillId="0" borderId="0" xfId="0" applyFont="1"/>
    <xf numFmtId="0" fontId="2" fillId="0" borderId="0" xfId="0" applyFont="1"/>
    <xf numFmtId="15" fontId="2" fillId="0" borderId="0" xfId="0" applyNumberFormat="1" applyFont="1"/>
    <xf numFmtId="0" fontId="0" fillId="0" borderId="0" xfId="0" applyAlignment="1">
      <alignment horizontal="left"/>
    </xf>
    <xf numFmtId="0" fontId="2" fillId="2" borderId="2" xfId="0" applyFont="1" applyFill="1" applyBorder="1" applyAlignment="1">
      <alignment horizontal="left"/>
    </xf>
    <xf numFmtId="0" fontId="2" fillId="2" borderId="2" xfId="0" applyFont="1" applyFill="1" applyBorder="1"/>
    <xf numFmtId="0" fontId="2" fillId="2" borderId="8" xfId="0" applyFont="1" applyFill="1" applyBorder="1"/>
    <xf numFmtId="0" fontId="2" fillId="2" borderId="7" xfId="0" applyFont="1" applyFill="1" applyBorder="1"/>
    <xf numFmtId="0" fontId="2" fillId="2" borderId="12" xfId="0" applyFont="1" applyFill="1" applyBorder="1"/>
    <xf numFmtId="0" fontId="0" fillId="0" borderId="14" xfId="0" applyBorder="1"/>
    <xf numFmtId="0" fontId="0" fillId="0" borderId="15" xfId="0" applyBorder="1"/>
    <xf numFmtId="47" fontId="0" fillId="0" borderId="15" xfId="0" applyNumberFormat="1" applyBorder="1"/>
    <xf numFmtId="47" fontId="0" fillId="0" borderId="15" xfId="0" applyNumberFormat="1" applyBorder="1" applyAlignment="1">
      <alignment horizontal="center" vertical="center" wrapText="1"/>
    </xf>
    <xf numFmtId="0" fontId="0" fillId="3" borderId="15" xfId="0" applyFill="1" applyBorder="1"/>
    <xf numFmtId="0" fontId="0" fillId="3" borderId="15" xfId="0" applyFill="1" applyBorder="1" applyAlignment="1">
      <alignment vertical="top"/>
    </xf>
    <xf numFmtId="164" fontId="0" fillId="3" borderId="15" xfId="0" applyNumberFormat="1" applyFill="1" applyBorder="1"/>
    <xf numFmtId="0" fontId="0" fillId="4" borderId="15" xfId="0" applyFill="1" applyBorder="1"/>
    <xf numFmtId="47" fontId="0" fillId="4" borderId="15" xfId="0" applyNumberFormat="1" applyFill="1" applyBorder="1"/>
    <xf numFmtId="164" fontId="0" fillId="5" borderId="15" xfId="0" applyNumberFormat="1" applyFill="1" applyBorder="1" applyAlignment="1">
      <alignment horizontal="right"/>
    </xf>
    <xf numFmtId="164" fontId="0" fillId="5" borderId="15" xfId="0" applyNumberFormat="1" applyFill="1" applyBorder="1"/>
    <xf numFmtId="0" fontId="0" fillId="6" borderId="16" xfId="0" applyFill="1" applyBorder="1"/>
    <xf numFmtId="0" fontId="6" fillId="0" borderId="14" xfId="0" applyFont="1" applyBorder="1"/>
    <xf numFmtId="0" fontId="6" fillId="0" borderId="15" xfId="0" applyFont="1" applyBorder="1"/>
    <xf numFmtId="0" fontId="0" fillId="0" borderId="14" xfId="0" applyBorder="1" applyAlignment="1">
      <alignment vertical="top"/>
    </xf>
    <xf numFmtId="0" fontId="0" fillId="0" borderId="15" xfId="0" applyBorder="1" applyAlignment="1">
      <alignment vertical="top"/>
    </xf>
    <xf numFmtId="0" fontId="0" fillId="7" borderId="16" xfId="0" applyFill="1" applyBorder="1"/>
    <xf numFmtId="47" fontId="7" fillId="0" borderId="15" xfId="0" applyNumberFormat="1" applyFont="1" applyBorder="1" applyAlignment="1">
      <alignment horizontal="center" vertical="center" wrapText="1"/>
    </xf>
    <xf numFmtId="0" fontId="0" fillId="8" borderId="15" xfId="0" applyFill="1" applyBorder="1"/>
    <xf numFmtId="164" fontId="0" fillId="8" borderId="15" xfId="0" applyNumberFormat="1" applyFill="1" applyBorder="1"/>
    <xf numFmtId="0" fontId="0" fillId="9" borderId="16" xfId="0" applyFill="1" applyBorder="1"/>
    <xf numFmtId="164" fontId="0" fillId="0" borderId="15" xfId="0" applyNumberFormat="1" applyBorder="1"/>
    <xf numFmtId="0" fontId="0" fillId="5" borderId="15" xfId="0" applyFill="1" applyBorder="1" applyAlignment="1">
      <alignment horizontal="right"/>
    </xf>
    <xf numFmtId="0" fontId="0" fillId="11" borderId="17" xfId="0" applyFill="1" applyBorder="1"/>
    <xf numFmtId="0" fontId="0" fillId="8" borderId="15" xfId="0" applyFill="1" applyBorder="1" applyAlignment="1">
      <alignment vertical="top"/>
    </xf>
    <xf numFmtId="0" fontId="0" fillId="5" borderId="16" xfId="0" applyFill="1" applyBorder="1"/>
    <xf numFmtId="0" fontId="0" fillId="5" borderId="17" xfId="0" applyFill="1" applyBorder="1"/>
    <xf numFmtId="0" fontId="6" fillId="0" borderId="14" xfId="0" applyFont="1" applyBorder="1" applyAlignment="1">
      <alignment vertical="top"/>
    </xf>
    <xf numFmtId="164" fontId="1" fillId="5" borderId="15" xfId="0" applyNumberFormat="1" applyFont="1" applyFill="1" applyBorder="1"/>
    <xf numFmtId="0" fontId="1" fillId="5" borderId="16" xfId="0" applyFont="1" applyFill="1" applyBorder="1"/>
    <xf numFmtId="164" fontId="7" fillId="0" borderId="15" xfId="0" applyNumberFormat="1" applyFont="1" applyBorder="1" applyAlignment="1">
      <alignment horizontal="center" vertical="center" wrapText="1"/>
    </xf>
    <xf numFmtId="0" fontId="6" fillId="8" borderId="15" xfId="0" applyFont="1" applyFill="1" applyBorder="1" applyAlignment="1">
      <alignment vertical="top"/>
    </xf>
    <xf numFmtId="0" fontId="6" fillId="3" borderId="15" xfId="0" applyFont="1" applyFill="1" applyBorder="1" applyAlignment="1">
      <alignment vertical="top"/>
    </xf>
    <xf numFmtId="0" fontId="6" fillId="0" borderId="15" xfId="0" applyFont="1" applyBorder="1" applyAlignment="1">
      <alignment vertical="top"/>
    </xf>
    <xf numFmtId="164" fontId="0" fillId="0" borderId="15" xfId="0" applyNumberFormat="1" applyBorder="1" applyAlignment="1">
      <alignment horizontal="center" vertical="center" wrapText="1"/>
    </xf>
    <xf numFmtId="164" fontId="0" fillId="5" borderId="15" xfId="0" applyNumberFormat="1" applyFill="1" applyBorder="1" applyAlignment="1">
      <alignment horizontal="left"/>
    </xf>
    <xf numFmtId="0" fontId="0" fillId="5" borderId="15" xfId="0" applyFill="1" applyBorder="1"/>
    <xf numFmtId="0" fontId="0" fillId="0" borderId="18" xfId="0" applyBorder="1" applyAlignment="1">
      <alignment vertical="top"/>
    </xf>
    <xf numFmtId="0" fontId="6" fillId="0" borderId="19" xfId="0" applyFont="1" applyBorder="1"/>
    <xf numFmtId="0" fontId="0" fillId="8" borderId="19" xfId="0" applyFill="1" applyBorder="1"/>
    <xf numFmtId="164" fontId="0" fillId="8" borderId="19" xfId="0" applyNumberFormat="1" applyFill="1" applyBorder="1"/>
    <xf numFmtId="0" fontId="0" fillId="0" borderId="19" xfId="0" applyBorder="1"/>
    <xf numFmtId="164" fontId="0" fillId="0" borderId="19" xfId="0" applyNumberFormat="1" applyBorder="1"/>
    <xf numFmtId="0" fontId="0" fillId="4" borderId="19" xfId="0" applyFill="1" applyBorder="1"/>
    <xf numFmtId="164" fontId="0" fillId="5" borderId="19" xfId="0" applyNumberFormat="1" applyFill="1" applyBorder="1" applyAlignment="1">
      <alignment horizontal="right"/>
    </xf>
    <xf numFmtId="164" fontId="0" fillId="5" borderId="19" xfId="0" applyNumberFormat="1" applyFill="1" applyBorder="1"/>
    <xf numFmtId="0" fontId="8" fillId="0" borderId="0" xfId="0" applyFont="1" applyAlignment="1">
      <alignment horizontal="center" wrapText="1"/>
    </xf>
    <xf numFmtId="0" fontId="2" fillId="0" borderId="10" xfId="0" applyFont="1" applyBorder="1"/>
    <xf numFmtId="0" fontId="2" fillId="2" borderId="1" xfId="0" applyFont="1" applyFill="1" applyBorder="1" applyAlignment="1">
      <alignment horizontal="left"/>
    </xf>
    <xf numFmtId="0" fontId="9" fillId="0" borderId="15" xfId="0" applyFont="1" applyBorder="1"/>
    <xf numFmtId="0" fontId="0" fillId="6" borderId="22" xfId="0" applyFill="1" applyBorder="1"/>
    <xf numFmtId="0" fontId="9" fillId="0" borderId="15" xfId="0" applyFont="1" applyBorder="1" applyAlignment="1">
      <alignment horizontal="left" vertical="center" wrapText="1"/>
    </xf>
    <xf numFmtId="0" fontId="9" fillId="0" borderId="15" xfId="0" applyFont="1" applyBorder="1" applyAlignment="1">
      <alignment horizontal="left" vertical="center"/>
    </xf>
    <xf numFmtId="0" fontId="9" fillId="0" borderId="23" xfId="0" applyFont="1" applyBorder="1"/>
    <xf numFmtId="0" fontId="0" fillId="6" borderId="24" xfId="0" applyFill="1" applyBorder="1"/>
    <xf numFmtId="0" fontId="0" fillId="0" borderId="0" xfId="0" applyAlignment="1">
      <alignment vertical="top"/>
    </xf>
    <xf numFmtId="0" fontId="0" fillId="7" borderId="25" xfId="0" applyFill="1" applyBorder="1"/>
    <xf numFmtId="0" fontId="0" fillId="7" borderId="26" xfId="0" applyFill="1" applyBorder="1"/>
    <xf numFmtId="0" fontId="0" fillId="9" borderId="25" xfId="0" applyFill="1" applyBorder="1"/>
    <xf numFmtId="0" fontId="0" fillId="9" borderId="26" xfId="0" applyFill="1" applyBorder="1"/>
    <xf numFmtId="0" fontId="0" fillId="10" borderId="25" xfId="0" applyFill="1" applyBorder="1"/>
    <xf numFmtId="0" fontId="0" fillId="10" borderId="26" xfId="0" applyFill="1" applyBorder="1"/>
    <xf numFmtId="0" fontId="0" fillId="0" borderId="0" xfId="0" applyAlignment="1">
      <alignment vertical="top" wrapText="1"/>
    </xf>
    <xf numFmtId="0" fontId="0" fillId="13" borderId="25" xfId="0" applyFill="1" applyBorder="1"/>
    <xf numFmtId="0" fontId="0" fillId="13" borderId="26" xfId="0" applyFill="1" applyBorder="1"/>
    <xf numFmtId="0" fontId="0" fillId="12" borderId="27" xfId="0" applyFill="1" applyBorder="1"/>
    <xf numFmtId="0" fontId="0" fillId="12" borderId="28" xfId="0" applyFill="1" applyBorder="1"/>
    <xf numFmtId="0" fontId="0" fillId="14" borderId="27" xfId="0" applyFill="1" applyBorder="1"/>
    <xf numFmtId="0" fontId="0" fillId="11" borderId="28" xfId="0" applyFill="1" applyBorder="1"/>
    <xf numFmtId="0" fontId="0" fillId="14" borderId="0" xfId="0" applyFill="1"/>
    <xf numFmtId="0" fontId="0" fillId="0" borderId="0" xfId="0" applyAlignment="1">
      <alignment horizontal="left" vertical="top"/>
    </xf>
    <xf numFmtId="0" fontId="13" fillId="14" borderId="17" xfId="0" applyFont="1" applyFill="1" applyBorder="1"/>
    <xf numFmtId="0" fontId="13" fillId="14" borderId="16" xfId="0" applyFont="1" applyFill="1" applyBorder="1"/>
    <xf numFmtId="0" fontId="0" fillId="6" borderId="15" xfId="0" applyFill="1" applyBorder="1"/>
    <xf numFmtId="0" fontId="6" fillId="5" borderId="17" xfId="0" applyFont="1" applyFill="1" applyBorder="1"/>
    <xf numFmtId="0" fontId="6" fillId="11" borderId="17" xfId="0" applyFont="1" applyFill="1" applyBorder="1"/>
    <xf numFmtId="0" fontId="0" fillId="12" borderId="16" xfId="0" applyFill="1" applyBorder="1"/>
    <xf numFmtId="164" fontId="6" fillId="5" borderId="15" xfId="0" applyNumberFormat="1" applyFont="1" applyFill="1" applyBorder="1"/>
    <xf numFmtId="0" fontId="6" fillId="4" borderId="15" xfId="0" applyFont="1" applyFill="1" applyBorder="1"/>
    <xf numFmtId="0" fontId="0" fillId="12" borderId="22" xfId="0" applyFill="1" applyBorder="1"/>
    <xf numFmtId="0" fontId="9" fillId="0" borderId="15" xfId="0" applyFont="1" applyBorder="1" applyAlignment="1">
      <alignment vertical="center" wrapText="1"/>
    </xf>
    <xf numFmtId="0" fontId="9" fillId="0" borderId="15" xfId="0" applyFont="1" applyBorder="1" applyAlignment="1">
      <alignment wrapText="1"/>
    </xf>
    <xf numFmtId="0" fontId="10" fillId="0" borderId="0" xfId="0" applyFont="1" applyAlignment="1">
      <alignment vertical="center"/>
    </xf>
    <xf numFmtId="0" fontId="12" fillId="2" borderId="5"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0" borderId="21" xfId="0" applyFont="1" applyBorder="1" applyAlignment="1">
      <alignment vertical="center" wrapText="1"/>
    </xf>
    <xf numFmtId="0" fontId="11" fillId="0" borderId="0" xfId="0" applyFont="1"/>
    <xf numFmtId="0" fontId="14" fillId="0" borderId="0" xfId="0" applyFont="1" applyAlignment="1">
      <alignment vertical="center"/>
    </xf>
    <xf numFmtId="0" fontId="0" fillId="0" borderId="0" xfId="0" applyAlignment="1">
      <alignment wrapText="1"/>
    </xf>
    <xf numFmtId="164" fontId="1" fillId="5" borderId="15" xfId="0" applyNumberFormat="1" applyFont="1" applyFill="1" applyBorder="1" applyAlignment="1">
      <alignment horizontal="right"/>
    </xf>
    <xf numFmtId="0" fontId="13" fillId="12" borderId="17" xfId="0" applyFont="1" applyFill="1" applyBorder="1"/>
    <xf numFmtId="0" fontId="2" fillId="2" borderId="7" xfId="0" applyFont="1" applyFill="1" applyBorder="1" applyAlignment="1">
      <alignment horizontal="left" wrapText="1"/>
    </xf>
    <xf numFmtId="0" fontId="2" fillId="2" borderId="12" xfId="0" applyFont="1" applyFill="1" applyBorder="1" applyAlignment="1">
      <alignment horizontal="left" wrapText="1"/>
    </xf>
    <xf numFmtId="0" fontId="0" fillId="0" borderId="0" xfId="0" applyAlignment="1">
      <alignment horizontal="left" vertical="top" wrapText="1"/>
    </xf>
    <xf numFmtId="0" fontId="0" fillId="0" borderId="8" xfId="0" applyBorder="1" applyAlignment="1">
      <alignment horizontal="left" vertical="top" wrapText="1"/>
    </xf>
    <xf numFmtId="0" fontId="2" fillId="2" borderId="10" xfId="0" applyFont="1" applyFill="1" applyBorder="1" applyAlignment="1">
      <alignment horizontal="left" wrapText="1"/>
    </xf>
    <xf numFmtId="0" fontId="2" fillId="2" borderId="13" xfId="0" applyFont="1" applyFill="1" applyBorder="1" applyAlignment="1">
      <alignment horizontal="left" wrapText="1"/>
    </xf>
    <xf numFmtId="0" fontId="4" fillId="2" borderId="1" xfId="0" applyFont="1" applyFill="1" applyBorder="1" applyAlignment="1">
      <alignment horizontal="left"/>
    </xf>
    <xf numFmtId="0" fontId="4" fillId="2" borderId="6" xfId="0" applyFont="1" applyFill="1" applyBorder="1" applyAlignment="1">
      <alignment horizontal="left"/>
    </xf>
    <xf numFmtId="0" fontId="4" fillId="2" borderId="11" xfId="0" applyFont="1" applyFill="1" applyBorder="1" applyAlignment="1">
      <alignment horizontal="left"/>
    </xf>
    <xf numFmtId="0" fontId="4" fillId="2" borderId="2" xfId="0" applyFont="1" applyFill="1" applyBorder="1" applyAlignment="1">
      <alignment horizontal="left"/>
    </xf>
    <xf numFmtId="0" fontId="4" fillId="2" borderId="7" xfId="0" applyFont="1" applyFill="1" applyBorder="1" applyAlignment="1">
      <alignment horizontal="left"/>
    </xf>
    <xf numFmtId="0" fontId="4" fillId="2" borderId="12" xfId="0" applyFont="1" applyFill="1" applyBorder="1" applyAlignment="1">
      <alignment horizontal="left"/>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center"/>
    </xf>
    <xf numFmtId="0" fontId="2" fillId="2" borderId="1" xfId="0" applyFont="1" applyFill="1" applyBorder="1" applyAlignment="1">
      <alignment horizontal="center"/>
    </xf>
    <xf numFmtId="0" fontId="2" fillId="2" borderId="8" xfId="0" applyFont="1" applyFill="1" applyBorder="1" applyAlignment="1">
      <alignment horizontal="center"/>
    </xf>
    <xf numFmtId="0" fontId="2" fillId="2" borderId="20" xfId="0" applyFont="1" applyFill="1" applyBorder="1" applyAlignment="1">
      <alignment horizontal="center"/>
    </xf>
    <xf numFmtId="0" fontId="8" fillId="2" borderId="2" xfId="0" applyFont="1" applyFill="1" applyBorder="1" applyAlignment="1">
      <alignment horizontal="center" wrapText="1"/>
    </xf>
    <xf numFmtId="0" fontId="8" fillId="2" borderId="21" xfId="0" applyFont="1" applyFill="1" applyBorder="1" applyAlignment="1">
      <alignment horizontal="center" wrapText="1"/>
    </xf>
    <xf numFmtId="0" fontId="8" fillId="0" borderId="0" xfId="0" applyFont="1" applyAlignment="1">
      <alignment horizontal="center" wrapText="1"/>
    </xf>
    <xf numFmtId="0" fontId="5" fillId="2" borderId="9" xfId="0" applyFont="1" applyFill="1" applyBorder="1" applyAlignment="1">
      <alignment horizontal="left" wrapText="1"/>
    </xf>
    <xf numFmtId="0" fontId="5" fillId="2" borderId="2" xfId="0" applyFont="1" applyFill="1" applyBorder="1" applyAlignment="1">
      <alignment horizontal="left" wrapText="1"/>
    </xf>
    <xf numFmtId="0" fontId="2" fillId="2" borderId="9" xfId="0" applyFont="1" applyFill="1" applyBorder="1" applyAlignment="1">
      <alignment horizontal="left" wrapText="1"/>
    </xf>
    <xf numFmtId="0" fontId="2" fillId="2" borderId="2" xfId="0" applyFont="1" applyFill="1" applyBorder="1" applyAlignment="1">
      <alignment horizontal="left" wrapText="1"/>
    </xf>
    <xf numFmtId="0" fontId="2" fillId="2" borderId="3" xfId="0" applyFont="1" applyFill="1" applyBorder="1" applyAlignment="1">
      <alignment horizontal="left" wrapText="1"/>
    </xf>
    <xf numFmtId="0" fontId="2" fillId="2" borderId="1" xfId="0" applyFont="1" applyFill="1" applyBorder="1" applyAlignment="1">
      <alignment horizontal="left" wrapText="1"/>
    </xf>
    <xf numFmtId="0" fontId="2" fillId="2" borderId="7" xfId="0" applyFont="1" applyFill="1" applyBorder="1" applyAlignment="1">
      <alignment horizontal="left"/>
    </xf>
    <xf numFmtId="0" fontId="2" fillId="2" borderId="12" xfId="0" applyFont="1" applyFill="1" applyBorder="1" applyAlignment="1">
      <alignment horizontal="left"/>
    </xf>
    <xf numFmtId="0" fontId="9" fillId="0" borderId="15" xfId="0" applyFont="1" applyBorder="1" applyAlignment="1">
      <alignment horizontal="left" vertical="center"/>
    </xf>
    <xf numFmtId="0" fontId="9" fillId="0" borderId="15" xfId="0" applyFont="1" applyBorder="1" applyAlignment="1">
      <alignment horizontal="left" vertical="center" wrapText="1"/>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1" xfId="0" applyFont="1" applyFill="1" applyBorder="1" applyAlignment="1">
      <alignment horizontal="left"/>
    </xf>
    <xf numFmtId="0" fontId="2" fillId="2" borderId="8" xfId="0" applyFont="1" applyFill="1" applyBorder="1" applyAlignment="1">
      <alignment horizontal="left"/>
    </xf>
    <xf numFmtId="0" fontId="2" fillId="2" borderId="20" xfId="0" applyFont="1" applyFill="1" applyBorder="1" applyAlignment="1">
      <alignment horizontal="left"/>
    </xf>
    <xf numFmtId="0" fontId="0" fillId="0" borderId="33" xfId="0" applyBorder="1" applyAlignment="1">
      <alignment horizontal="left" vertical="top"/>
    </xf>
    <xf numFmtId="0" fontId="0" fillId="0" borderId="34" xfId="0" applyBorder="1" applyAlignment="1">
      <alignment horizontal="left" vertical="top"/>
    </xf>
    <xf numFmtId="0" fontId="0" fillId="0" borderId="29" xfId="0" applyBorder="1" applyAlignment="1">
      <alignment horizontal="left" vertical="top"/>
    </xf>
    <xf numFmtId="0" fontId="0" fillId="0" borderId="30" xfId="0" applyBorder="1" applyAlignment="1">
      <alignment horizontal="left" vertical="top"/>
    </xf>
    <xf numFmtId="0" fontId="0" fillId="11" borderId="35" xfId="0" applyFill="1" applyBorder="1" applyAlignment="1">
      <alignment horizontal="right"/>
    </xf>
    <xf numFmtId="0" fontId="0" fillId="11" borderId="36" xfId="0" applyFill="1" applyBorder="1" applyAlignment="1">
      <alignment horizontal="right"/>
    </xf>
    <xf numFmtId="0" fontId="0" fillId="11" borderId="35" xfId="0" applyFill="1" applyBorder="1" applyAlignment="1">
      <alignment horizontal="left" vertical="top"/>
    </xf>
    <xf numFmtId="0" fontId="0" fillId="11" borderId="36" xfId="0" applyFill="1" applyBorder="1" applyAlignment="1">
      <alignment horizontal="left" vertical="top"/>
    </xf>
    <xf numFmtId="0" fontId="0" fillId="7" borderId="31" xfId="0" applyFill="1" applyBorder="1" applyAlignment="1">
      <alignment horizontal="left" vertical="top"/>
    </xf>
    <xf numFmtId="0" fontId="0" fillId="7" borderId="32" xfId="0" applyFill="1" applyBorder="1" applyAlignment="1">
      <alignment horizontal="left" vertical="top"/>
    </xf>
    <xf numFmtId="0" fontId="6" fillId="0" borderId="33" xfId="0" applyFont="1" applyBorder="1" applyAlignment="1">
      <alignment horizontal="left" vertical="top"/>
    </xf>
    <xf numFmtId="0" fontId="6" fillId="0" borderId="34" xfId="0" applyFont="1" applyBorder="1" applyAlignment="1">
      <alignment horizontal="left" vertical="top"/>
    </xf>
    <xf numFmtId="0" fontId="13" fillId="12" borderId="35" xfId="0" applyFont="1" applyFill="1" applyBorder="1" applyAlignment="1">
      <alignment horizontal="right"/>
    </xf>
    <xf numFmtId="0" fontId="13" fillId="12" borderId="36" xfId="0" applyFont="1" applyFill="1" applyBorder="1" applyAlignment="1">
      <alignment horizontal="right"/>
    </xf>
    <xf numFmtId="0" fontId="12" fillId="2" borderId="2"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0" fillId="0" borderId="0" xfId="0"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D184"/>
  <sheetViews>
    <sheetView tabSelected="1" workbookViewId="0">
      <pane xSplit="1" topLeftCell="B1" activePane="topRight" state="frozen"/>
      <selection activeCell="A4" sqref="A4"/>
      <selection pane="topRight"/>
    </sheetView>
  </sheetViews>
  <sheetFormatPr baseColWidth="10" defaultColWidth="8.83203125" defaultRowHeight="15" x14ac:dyDescent="0.2"/>
  <cols>
    <col min="1" max="1" width="29" customWidth="1"/>
    <col min="2" max="2" width="15.6640625" customWidth="1"/>
    <col min="3" max="5" width="12.6640625" customWidth="1"/>
    <col min="6" max="9" width="10.1640625" customWidth="1"/>
    <col min="10" max="12" width="12.6640625" customWidth="1"/>
    <col min="13" max="16" width="10.1640625" customWidth="1"/>
    <col min="17" max="17" width="12.6640625" customWidth="1"/>
    <col min="18" max="19" width="10.1640625" customWidth="1"/>
    <col min="20" max="20" width="10.1640625" style="4" customWidth="1"/>
    <col min="23" max="108" width="9.1640625"/>
  </cols>
  <sheetData>
    <row r="1" spans="1:108" ht="21" x14ac:dyDescent="0.25">
      <c r="A1" s="1" t="s">
        <v>0</v>
      </c>
      <c r="D1" s="2" t="s">
        <v>1</v>
      </c>
      <c r="E1" s="3" t="s">
        <v>316</v>
      </c>
      <c r="I1" s="3"/>
      <c r="K1" s="2"/>
      <c r="L1" s="3"/>
      <c r="P1" s="3"/>
      <c r="R1" s="2"/>
      <c r="S1" s="2"/>
    </row>
    <row r="2" spans="1:108" ht="22" thickBot="1" x14ac:dyDescent="0.3">
      <c r="A2" s="1"/>
      <c r="D2" s="2"/>
      <c r="I2" s="3"/>
      <c r="K2" s="2"/>
      <c r="P2" s="3"/>
      <c r="R2" s="2"/>
      <c r="S2" s="2"/>
    </row>
    <row r="3" spans="1:108" ht="27.75" customHeight="1" thickBot="1" x14ac:dyDescent="0.3">
      <c r="A3" s="107" t="s">
        <v>2</v>
      </c>
      <c r="B3" s="110" t="s">
        <v>3</v>
      </c>
      <c r="C3" s="113" t="s">
        <v>4</v>
      </c>
      <c r="D3" s="114"/>
      <c r="E3" s="114"/>
      <c r="F3" s="114"/>
      <c r="G3" s="114"/>
      <c r="H3" s="114"/>
      <c r="I3" s="114"/>
      <c r="J3" s="114"/>
      <c r="K3" s="114"/>
      <c r="L3" s="114"/>
      <c r="M3" s="114"/>
      <c r="N3" s="114"/>
      <c r="O3" s="114"/>
      <c r="P3" s="114"/>
      <c r="Q3" s="114"/>
      <c r="R3" s="114"/>
      <c r="S3" s="115"/>
      <c r="T3" s="113" t="s">
        <v>5</v>
      </c>
      <c r="U3" s="114"/>
      <c r="V3" s="114"/>
    </row>
    <row r="4" spans="1:108" s="2" customFormat="1" ht="15.75" customHeight="1" thickBot="1" x14ac:dyDescent="0.25">
      <c r="A4" s="108"/>
      <c r="B4" s="111"/>
      <c r="C4" s="5" t="s">
        <v>6</v>
      </c>
      <c r="D4" s="5" t="s">
        <v>7</v>
      </c>
      <c r="E4" s="5" t="s">
        <v>8</v>
      </c>
      <c r="F4" s="5"/>
      <c r="G4" s="5"/>
      <c r="H4" s="5"/>
      <c r="I4" s="5"/>
      <c r="J4" s="5" t="s">
        <v>9</v>
      </c>
      <c r="K4" s="5" t="s">
        <v>7</v>
      </c>
      <c r="L4" s="5" t="s">
        <v>8</v>
      </c>
      <c r="M4" s="5"/>
      <c r="N4" s="5"/>
      <c r="O4" s="5"/>
      <c r="P4" s="5"/>
      <c r="Q4" s="6" t="s">
        <v>10</v>
      </c>
      <c r="R4" s="6" t="s">
        <v>7</v>
      </c>
      <c r="S4" s="7"/>
      <c r="T4" s="122" t="s">
        <v>11</v>
      </c>
      <c r="U4" s="124" t="s">
        <v>12</v>
      </c>
      <c r="V4" s="126" t="s">
        <v>13</v>
      </c>
    </row>
    <row r="5" spans="1:108" s="2" customFormat="1" ht="15.75" customHeight="1" thickBot="1" x14ac:dyDescent="0.25">
      <c r="A5" s="108"/>
      <c r="B5" s="111"/>
      <c r="C5" s="128" t="s">
        <v>15</v>
      </c>
      <c r="D5" s="101" t="s">
        <v>16</v>
      </c>
      <c r="E5" s="101" t="s">
        <v>16</v>
      </c>
      <c r="F5" s="101" t="s">
        <v>17</v>
      </c>
      <c r="G5" s="101" t="s">
        <v>18</v>
      </c>
      <c r="H5" s="101" t="s">
        <v>19</v>
      </c>
      <c r="I5" s="101" t="s">
        <v>20</v>
      </c>
      <c r="J5" s="128" t="s">
        <v>15</v>
      </c>
      <c r="K5" s="101" t="s">
        <v>16</v>
      </c>
      <c r="L5" s="101" t="s">
        <v>16</v>
      </c>
      <c r="M5" s="101" t="s">
        <v>17</v>
      </c>
      <c r="N5" s="101" t="s">
        <v>18</v>
      </c>
      <c r="O5" s="101" t="s">
        <v>19</v>
      </c>
      <c r="P5" s="101" t="s">
        <v>20</v>
      </c>
      <c r="Q5" s="8" t="s">
        <v>21</v>
      </c>
      <c r="R5" s="101" t="s">
        <v>22</v>
      </c>
      <c r="S5" s="105" t="s">
        <v>17</v>
      </c>
      <c r="T5" s="123"/>
      <c r="U5" s="125"/>
      <c r="V5" s="127"/>
    </row>
    <row r="6" spans="1:108" ht="15" customHeight="1" x14ac:dyDescent="0.2">
      <c r="A6" s="109"/>
      <c r="B6" s="112"/>
      <c r="C6" s="129"/>
      <c r="D6" s="102"/>
      <c r="E6" s="102"/>
      <c r="F6" s="102"/>
      <c r="G6" s="102"/>
      <c r="H6" s="102"/>
      <c r="I6" s="102"/>
      <c r="J6" s="129"/>
      <c r="K6" s="102"/>
      <c r="L6" s="102"/>
      <c r="M6" s="102"/>
      <c r="N6" s="102"/>
      <c r="O6" s="102"/>
      <c r="P6" s="102"/>
      <c r="Q6" s="9" t="s">
        <v>15</v>
      </c>
      <c r="R6" s="102"/>
      <c r="S6" s="106"/>
      <c r="T6" s="123"/>
      <c r="U6" s="125"/>
      <c r="V6" s="127"/>
    </row>
    <row r="7" spans="1:108" s="11" customFormat="1" x14ac:dyDescent="0.2">
      <c r="A7" s="10" t="s">
        <v>23</v>
      </c>
      <c r="B7" s="11" t="s">
        <v>24</v>
      </c>
      <c r="D7" s="12"/>
      <c r="E7" s="13"/>
      <c r="F7" s="13"/>
      <c r="G7" s="13"/>
      <c r="H7" s="13"/>
      <c r="J7" s="14" t="s">
        <v>25</v>
      </c>
      <c r="K7" s="15">
        <v>48.3</v>
      </c>
      <c r="L7" s="14">
        <v>48</v>
      </c>
      <c r="M7" s="16">
        <f t="shared" ref="M7:M34" si="0">K7/L7*100</f>
        <v>100.62499999999999</v>
      </c>
      <c r="N7" s="16">
        <f t="shared" ref="N7:N34" si="1">200-M7</f>
        <v>99.375000000000014</v>
      </c>
      <c r="O7" s="15">
        <v>100</v>
      </c>
      <c r="P7" s="16">
        <f t="shared" ref="P7:P34" si="2">SUM(N7:O7)</f>
        <v>199.375</v>
      </c>
      <c r="Q7" s="17"/>
      <c r="R7" s="18"/>
      <c r="S7" s="18"/>
      <c r="T7" s="19">
        <f t="shared" ref="T7:T15" si="3">M7</f>
        <v>100.62499999999999</v>
      </c>
      <c r="U7" s="20">
        <f t="shared" ref="U7:U12" si="4">P7</f>
        <v>199.375</v>
      </c>
      <c r="V7" s="21">
        <v>1</v>
      </c>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row>
    <row r="8" spans="1:108" s="11" customFormat="1" x14ac:dyDescent="0.2">
      <c r="A8" s="22" t="s">
        <v>26</v>
      </c>
      <c r="B8" s="23" t="s">
        <v>27</v>
      </c>
      <c r="J8" s="14" t="s">
        <v>28</v>
      </c>
      <c r="K8" s="14">
        <v>59</v>
      </c>
      <c r="L8" s="14">
        <v>54.3</v>
      </c>
      <c r="M8" s="16">
        <f t="shared" si="0"/>
        <v>108.65561694290977</v>
      </c>
      <c r="N8" s="16">
        <f t="shared" si="1"/>
        <v>91.344383057090226</v>
      </c>
      <c r="O8" s="14">
        <v>100</v>
      </c>
      <c r="P8" s="16">
        <f t="shared" si="2"/>
        <v>191.34438305709023</v>
      </c>
      <c r="Q8" s="17" t="s">
        <v>29</v>
      </c>
      <c r="R8" s="17">
        <v>1</v>
      </c>
      <c r="S8" s="17">
        <v>105.7</v>
      </c>
      <c r="T8" s="19">
        <f t="shared" si="3"/>
        <v>108.65561694290977</v>
      </c>
      <c r="U8" s="20">
        <f t="shared" si="4"/>
        <v>191.34438305709023</v>
      </c>
      <c r="V8" s="21">
        <v>2</v>
      </c>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row>
    <row r="9" spans="1:108" s="11" customFormat="1" x14ac:dyDescent="0.2">
      <c r="A9" s="24" t="s">
        <v>39</v>
      </c>
      <c r="B9" s="25" t="s">
        <v>40</v>
      </c>
      <c r="D9" s="12"/>
      <c r="E9" s="13"/>
      <c r="F9" s="13"/>
      <c r="G9" s="13"/>
      <c r="H9" s="13"/>
      <c r="J9" s="14" t="s">
        <v>37</v>
      </c>
      <c r="K9" s="15">
        <v>237.7</v>
      </c>
      <c r="L9" s="14">
        <v>230.6</v>
      </c>
      <c r="M9" s="16">
        <f t="shared" si="0"/>
        <v>103.07892454466609</v>
      </c>
      <c r="N9" s="16">
        <f t="shared" si="1"/>
        <v>96.921075455333906</v>
      </c>
      <c r="O9" s="15">
        <v>100</v>
      </c>
      <c r="P9" s="16">
        <f t="shared" si="2"/>
        <v>196.92107545533389</v>
      </c>
      <c r="Q9" s="17" t="s">
        <v>41</v>
      </c>
      <c r="R9" s="17">
        <v>5</v>
      </c>
      <c r="S9" s="17">
        <v>111.1</v>
      </c>
      <c r="T9" s="19">
        <f t="shared" si="3"/>
        <v>103.07892454466609</v>
      </c>
      <c r="U9" s="20">
        <f t="shared" si="4"/>
        <v>196.92107545533389</v>
      </c>
      <c r="V9" s="26">
        <v>3</v>
      </c>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row>
    <row r="10" spans="1:108" s="11" customFormat="1" x14ac:dyDescent="0.2">
      <c r="A10" s="24" t="s">
        <v>36</v>
      </c>
      <c r="B10" s="25" t="s">
        <v>24</v>
      </c>
      <c r="C10" s="28" t="s">
        <v>37</v>
      </c>
      <c r="D10" s="28">
        <v>251.5</v>
      </c>
      <c r="E10" s="28">
        <v>230.6</v>
      </c>
      <c r="F10" s="29">
        <f>D10/E10*100</f>
        <v>109.0633130962706</v>
      </c>
      <c r="G10" s="29">
        <f>200-F10</f>
        <v>90.936686903729395</v>
      </c>
      <c r="H10" s="28">
        <v>100</v>
      </c>
      <c r="I10" s="29">
        <f>SUM(G10:H10)</f>
        <v>190.9366869037294</v>
      </c>
      <c r="J10" s="14" t="s">
        <v>37</v>
      </c>
      <c r="K10" s="14">
        <v>243.7</v>
      </c>
      <c r="L10" s="14">
        <v>230.6</v>
      </c>
      <c r="M10" s="16">
        <f t="shared" si="0"/>
        <v>105.68083261058109</v>
      </c>
      <c r="N10" s="16">
        <f t="shared" si="1"/>
        <v>94.319167389418908</v>
      </c>
      <c r="O10" s="14">
        <v>100</v>
      </c>
      <c r="P10" s="16">
        <f t="shared" si="2"/>
        <v>194.31916738941891</v>
      </c>
      <c r="Q10" s="17" t="s">
        <v>38</v>
      </c>
      <c r="R10" s="17">
        <v>2</v>
      </c>
      <c r="S10" s="17">
        <v>109.4</v>
      </c>
      <c r="T10" s="19">
        <f t="shared" si="3"/>
        <v>105.68083261058109</v>
      </c>
      <c r="U10" s="20">
        <f t="shared" si="4"/>
        <v>194.31916738941891</v>
      </c>
      <c r="V10" s="26">
        <v>4</v>
      </c>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row>
    <row r="11" spans="1:108" s="11" customFormat="1" x14ac:dyDescent="0.2">
      <c r="A11" s="24" t="s">
        <v>30</v>
      </c>
      <c r="B11" s="25" t="s">
        <v>27</v>
      </c>
      <c r="J11" s="14" t="s">
        <v>31</v>
      </c>
      <c r="K11" s="14">
        <v>115.9</v>
      </c>
      <c r="L11" s="14">
        <v>109</v>
      </c>
      <c r="M11" s="16">
        <f t="shared" si="0"/>
        <v>106.33027522935781</v>
      </c>
      <c r="N11" s="16">
        <f t="shared" si="1"/>
        <v>93.66972477064219</v>
      </c>
      <c r="O11" s="14">
        <v>100</v>
      </c>
      <c r="P11" s="16">
        <f t="shared" si="2"/>
        <v>193.66972477064218</v>
      </c>
      <c r="Q11" s="17" t="s">
        <v>32</v>
      </c>
      <c r="R11" s="17">
        <v>8</v>
      </c>
      <c r="S11" s="17">
        <v>111.3</v>
      </c>
      <c r="T11" s="19">
        <f t="shared" si="3"/>
        <v>106.33027522935781</v>
      </c>
      <c r="U11" s="20">
        <f t="shared" si="4"/>
        <v>193.66972477064218</v>
      </c>
      <c r="V11" s="26">
        <v>5</v>
      </c>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row>
    <row r="12" spans="1:108" s="11" customFormat="1" x14ac:dyDescent="0.2">
      <c r="A12" s="24" t="s">
        <v>33</v>
      </c>
      <c r="B12" s="25" t="s">
        <v>34</v>
      </c>
      <c r="D12" s="12"/>
      <c r="E12" s="27"/>
      <c r="F12" s="27"/>
      <c r="G12" s="27"/>
      <c r="H12" s="27"/>
      <c r="J12" s="14" t="s">
        <v>31</v>
      </c>
      <c r="K12" s="14">
        <v>117.8</v>
      </c>
      <c r="L12" s="14">
        <v>109</v>
      </c>
      <c r="M12" s="16">
        <f t="shared" si="0"/>
        <v>108.07339449541284</v>
      </c>
      <c r="N12" s="16">
        <f t="shared" si="1"/>
        <v>91.926605504587158</v>
      </c>
      <c r="O12" s="14">
        <v>100</v>
      </c>
      <c r="P12" s="16">
        <f t="shared" si="2"/>
        <v>191.92660550458714</v>
      </c>
      <c r="Q12" s="17" t="s">
        <v>35</v>
      </c>
      <c r="R12" s="17">
        <v>3</v>
      </c>
      <c r="S12" s="17">
        <v>108.4</v>
      </c>
      <c r="T12" s="19">
        <f t="shared" si="3"/>
        <v>108.07339449541284</v>
      </c>
      <c r="U12" s="20">
        <f t="shared" si="4"/>
        <v>191.92660550458714</v>
      </c>
      <c r="V12" s="26">
        <v>6</v>
      </c>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row>
    <row r="13" spans="1:108" s="11" customFormat="1" x14ac:dyDescent="0.2">
      <c r="A13" s="24" t="s">
        <v>42</v>
      </c>
      <c r="B13" s="25" t="s">
        <v>24</v>
      </c>
      <c r="C13" s="28" t="s">
        <v>37</v>
      </c>
      <c r="D13" s="28">
        <v>258.39999999999998</v>
      </c>
      <c r="E13" s="28">
        <v>230.6</v>
      </c>
      <c r="F13" s="29">
        <f>D13/E13*100</f>
        <v>112.05550737207284</v>
      </c>
      <c r="G13" s="29">
        <f>200-F13</f>
        <v>87.944492627927161</v>
      </c>
      <c r="H13" s="28">
        <v>100</v>
      </c>
      <c r="I13" s="29">
        <f>SUM(G13:H13)</f>
        <v>187.94449262792716</v>
      </c>
      <c r="J13" s="14" t="s">
        <v>37</v>
      </c>
      <c r="K13" s="14">
        <v>251.1</v>
      </c>
      <c r="L13" s="14">
        <v>230.6</v>
      </c>
      <c r="M13" s="16">
        <f t="shared" si="0"/>
        <v>108.88985255854293</v>
      </c>
      <c r="N13" s="16">
        <f t="shared" si="1"/>
        <v>91.110147441457073</v>
      </c>
      <c r="O13" s="14">
        <v>95</v>
      </c>
      <c r="P13" s="16">
        <f t="shared" si="2"/>
        <v>186.11014744145706</v>
      </c>
      <c r="Q13" s="17" t="s">
        <v>38</v>
      </c>
      <c r="R13" s="17">
        <v>6</v>
      </c>
      <c r="S13" s="17">
        <v>112.1</v>
      </c>
      <c r="T13" s="19">
        <f t="shared" si="3"/>
        <v>108.88985255854293</v>
      </c>
      <c r="U13" s="20">
        <f>I13</f>
        <v>187.94449262792716</v>
      </c>
      <c r="V13" s="26">
        <v>7</v>
      </c>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row>
    <row r="14" spans="1:108" s="11" customFormat="1" x14ac:dyDescent="0.2">
      <c r="A14" s="24" t="s">
        <v>43</v>
      </c>
      <c r="B14" s="25" t="s">
        <v>34</v>
      </c>
      <c r="C14" s="28" t="s">
        <v>25</v>
      </c>
      <c r="D14" s="28">
        <v>53.2</v>
      </c>
      <c r="E14" s="28">
        <v>48</v>
      </c>
      <c r="F14" s="29">
        <f>D14/E14*100</f>
        <v>110.83333333333334</v>
      </c>
      <c r="G14" s="29">
        <f>200-F14</f>
        <v>89.166666666666657</v>
      </c>
      <c r="H14" s="28">
        <v>100</v>
      </c>
      <c r="I14" s="29">
        <f>SUM(G14:H14)</f>
        <v>189.16666666666666</v>
      </c>
      <c r="J14" s="14" t="s">
        <v>25</v>
      </c>
      <c r="K14" s="14">
        <v>50.9</v>
      </c>
      <c r="L14" s="14">
        <v>48</v>
      </c>
      <c r="M14" s="16">
        <f t="shared" si="0"/>
        <v>106.04166666666666</v>
      </c>
      <c r="N14" s="16">
        <f t="shared" si="1"/>
        <v>93.958333333333343</v>
      </c>
      <c r="O14" s="14">
        <v>100</v>
      </c>
      <c r="P14" s="16">
        <f t="shared" si="2"/>
        <v>193.95833333333334</v>
      </c>
      <c r="Q14" s="17" t="s">
        <v>44</v>
      </c>
      <c r="R14" s="17">
        <v>1</v>
      </c>
      <c r="S14" s="17">
        <v>106.5</v>
      </c>
      <c r="T14" s="19">
        <f t="shared" si="3"/>
        <v>106.04166666666666</v>
      </c>
      <c r="U14" s="20">
        <f t="shared" ref="U14:U28" si="5">P14</f>
        <v>193.95833333333334</v>
      </c>
      <c r="V14" s="30">
        <v>8</v>
      </c>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row>
    <row r="15" spans="1:108" s="11" customFormat="1" x14ac:dyDescent="0.2">
      <c r="A15" s="24" t="s">
        <v>45</v>
      </c>
      <c r="B15" s="25" t="s">
        <v>40</v>
      </c>
      <c r="C15" s="28" t="s">
        <v>46</v>
      </c>
      <c r="D15" s="28">
        <v>236.3</v>
      </c>
      <c r="E15" s="28">
        <v>207.4</v>
      </c>
      <c r="F15" s="29">
        <f>D15/E15*100</f>
        <v>113.9344262295082</v>
      </c>
      <c r="G15" s="29">
        <f>200-F15</f>
        <v>86.065573770491795</v>
      </c>
      <c r="H15" s="28">
        <v>100</v>
      </c>
      <c r="I15" s="29">
        <f>SUM(G15:H15)</f>
        <v>186.0655737704918</v>
      </c>
      <c r="J15" s="14" t="s">
        <v>46</v>
      </c>
      <c r="K15" s="14">
        <v>224.2</v>
      </c>
      <c r="L15" s="14">
        <v>207.4</v>
      </c>
      <c r="M15" s="16">
        <f t="shared" si="0"/>
        <v>108.10028929604627</v>
      </c>
      <c r="N15" s="16">
        <f t="shared" si="1"/>
        <v>91.89971070395373</v>
      </c>
      <c r="O15" s="14">
        <v>100</v>
      </c>
      <c r="P15" s="16">
        <f t="shared" si="2"/>
        <v>191.89971070395373</v>
      </c>
      <c r="Q15" s="17" t="s">
        <v>47</v>
      </c>
      <c r="R15" s="17">
        <v>1</v>
      </c>
      <c r="S15" s="17">
        <v>111.7</v>
      </c>
      <c r="T15" s="19">
        <f t="shared" si="3"/>
        <v>108.10028929604627</v>
      </c>
      <c r="U15" s="20">
        <f t="shared" si="5"/>
        <v>191.89971070395373</v>
      </c>
      <c r="V15" s="30">
        <v>9</v>
      </c>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row>
    <row r="16" spans="1:108" s="11" customFormat="1" x14ac:dyDescent="0.2">
      <c r="A16" s="10" t="s">
        <v>61</v>
      </c>
      <c r="B16" s="11" t="s">
        <v>40</v>
      </c>
      <c r="D16" s="12"/>
      <c r="E16" s="27"/>
      <c r="F16" s="27"/>
      <c r="G16" s="27"/>
      <c r="H16" s="27"/>
      <c r="J16" s="14" t="s">
        <v>48</v>
      </c>
      <c r="K16" s="15">
        <v>41.9</v>
      </c>
      <c r="L16" s="14">
        <v>39.5</v>
      </c>
      <c r="M16" s="16">
        <f t="shared" ref="M16:M22" si="6">K16/L16*100</f>
        <v>106.0759493670886</v>
      </c>
      <c r="N16" s="16">
        <f t="shared" ref="N16:N22" si="7">200-M16</f>
        <v>93.924050632911403</v>
      </c>
      <c r="O16" s="15">
        <v>100</v>
      </c>
      <c r="P16" s="16">
        <f t="shared" ref="P16:P22" si="8">SUM(N16:O16)</f>
        <v>193.92405063291142</v>
      </c>
      <c r="Q16" s="17"/>
      <c r="R16" s="18"/>
      <c r="S16" s="18"/>
      <c r="T16" s="19">
        <f t="shared" ref="T16:T21" si="9">M16</f>
        <v>106.0759493670886</v>
      </c>
      <c r="U16" s="20">
        <f>P16</f>
        <v>193.92405063291142</v>
      </c>
      <c r="V16" s="86">
        <v>10</v>
      </c>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row>
    <row r="17" spans="1:108" s="11" customFormat="1" x14ac:dyDescent="0.2">
      <c r="A17" s="24" t="s">
        <v>64</v>
      </c>
      <c r="B17" s="25" t="s">
        <v>57</v>
      </c>
      <c r="C17" s="28" t="s">
        <v>58</v>
      </c>
      <c r="D17" s="34">
        <v>43.6</v>
      </c>
      <c r="E17" s="28">
        <v>35.1</v>
      </c>
      <c r="F17" s="29">
        <f>D17/E17*100</f>
        <v>124.21652421652421</v>
      </c>
      <c r="G17" s="29">
        <f>200-F17</f>
        <v>75.783475783475794</v>
      </c>
      <c r="H17" s="34">
        <v>100</v>
      </c>
      <c r="I17" s="29">
        <f>SUM(G17:H17)</f>
        <v>175.78347578347581</v>
      </c>
      <c r="J17" s="14" t="s">
        <v>58</v>
      </c>
      <c r="K17" s="15">
        <v>37.5</v>
      </c>
      <c r="L17" s="14">
        <v>35.1</v>
      </c>
      <c r="M17" s="16">
        <f t="shared" si="6"/>
        <v>106.83760683760684</v>
      </c>
      <c r="N17" s="16">
        <f t="shared" si="7"/>
        <v>93.162393162393158</v>
      </c>
      <c r="O17" s="15">
        <v>100</v>
      </c>
      <c r="P17" s="16">
        <f t="shared" si="8"/>
        <v>193.16239316239316</v>
      </c>
      <c r="Q17" s="17" t="s">
        <v>59</v>
      </c>
      <c r="R17" s="17">
        <v>8</v>
      </c>
      <c r="S17" s="17">
        <v>111.1</v>
      </c>
      <c r="T17" s="19">
        <f t="shared" si="9"/>
        <v>106.83760683760684</v>
      </c>
      <c r="U17" s="20">
        <f>P17</f>
        <v>193.16239316239316</v>
      </c>
      <c r="V17" s="86">
        <v>11</v>
      </c>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row>
    <row r="18" spans="1:108" s="11" customFormat="1" x14ac:dyDescent="0.2">
      <c r="A18" s="10" t="s">
        <v>68</v>
      </c>
      <c r="B18" s="11" t="s">
        <v>27</v>
      </c>
      <c r="D18" s="12"/>
      <c r="E18" s="27"/>
      <c r="H18" s="27"/>
      <c r="J18" s="14" t="s">
        <v>46</v>
      </c>
      <c r="K18" s="15">
        <v>222.3</v>
      </c>
      <c r="L18" s="14">
        <v>207.4</v>
      </c>
      <c r="M18" s="16">
        <f t="shared" si="6"/>
        <v>107.18418514946964</v>
      </c>
      <c r="N18" s="16">
        <f t="shared" si="7"/>
        <v>92.815814850530359</v>
      </c>
      <c r="O18" s="15">
        <v>100</v>
      </c>
      <c r="P18" s="16">
        <f t="shared" si="8"/>
        <v>192.81581485053036</v>
      </c>
      <c r="Q18" s="17" t="s">
        <v>69</v>
      </c>
      <c r="R18" s="17">
        <v>9</v>
      </c>
      <c r="S18" s="17">
        <v>111.3</v>
      </c>
      <c r="T18" s="19">
        <f t="shared" si="9"/>
        <v>107.18418514946964</v>
      </c>
      <c r="U18" s="20">
        <f>P18</f>
        <v>192.81581485053036</v>
      </c>
      <c r="V18" s="86">
        <v>12</v>
      </c>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row>
    <row r="19" spans="1:108" s="11" customFormat="1" x14ac:dyDescent="0.2">
      <c r="A19" s="24" t="s">
        <v>70</v>
      </c>
      <c r="B19" s="25" t="s">
        <v>27</v>
      </c>
      <c r="D19" s="12"/>
      <c r="E19" s="27"/>
      <c r="F19" s="27"/>
      <c r="G19" s="27"/>
      <c r="H19" s="27"/>
      <c r="J19" s="14" t="s">
        <v>46</v>
      </c>
      <c r="K19" s="15">
        <v>222.4</v>
      </c>
      <c r="L19" s="14">
        <v>207.4</v>
      </c>
      <c r="M19" s="16">
        <f t="shared" si="6"/>
        <v>107.23240115718417</v>
      </c>
      <c r="N19" s="16">
        <f t="shared" si="7"/>
        <v>92.767598842815829</v>
      </c>
      <c r="O19" s="15">
        <v>100</v>
      </c>
      <c r="P19" s="16">
        <f t="shared" si="8"/>
        <v>192.76759884281583</v>
      </c>
      <c r="Q19" s="17" t="s">
        <v>69</v>
      </c>
      <c r="R19" s="17">
        <v>3</v>
      </c>
      <c r="S19" s="17">
        <v>109.3</v>
      </c>
      <c r="T19" s="19">
        <f t="shared" si="9"/>
        <v>107.23240115718417</v>
      </c>
      <c r="U19" s="20">
        <f>P19</f>
        <v>192.76759884281583</v>
      </c>
      <c r="V19" s="86">
        <v>13</v>
      </c>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row>
    <row r="20" spans="1:108" s="11" customFormat="1" x14ac:dyDescent="0.2">
      <c r="A20" s="10" t="s">
        <v>78</v>
      </c>
      <c r="B20" s="11" t="s">
        <v>27</v>
      </c>
      <c r="C20" s="28" t="s">
        <v>46</v>
      </c>
      <c r="D20" s="34">
        <v>229.8</v>
      </c>
      <c r="E20" s="28">
        <v>207.4</v>
      </c>
      <c r="F20" s="29">
        <f>D20/E20*100</f>
        <v>110.80038572806173</v>
      </c>
      <c r="G20" s="29">
        <f>200-F20</f>
        <v>89.199614271938273</v>
      </c>
      <c r="H20" s="34">
        <v>100</v>
      </c>
      <c r="I20" s="29">
        <f>SUM(G20:H20)</f>
        <v>189.19961427193829</v>
      </c>
      <c r="J20" s="14" t="s">
        <v>46</v>
      </c>
      <c r="K20" s="15">
        <v>221</v>
      </c>
      <c r="L20" s="14">
        <v>207.4</v>
      </c>
      <c r="M20" s="16">
        <f t="shared" si="6"/>
        <v>106.55737704918033</v>
      </c>
      <c r="N20" s="16">
        <f t="shared" si="7"/>
        <v>93.442622950819668</v>
      </c>
      <c r="O20" s="15">
        <v>95</v>
      </c>
      <c r="P20" s="16">
        <f t="shared" si="8"/>
        <v>188.44262295081967</v>
      </c>
      <c r="Q20" s="17" t="s">
        <v>69</v>
      </c>
      <c r="R20" s="17">
        <v>7</v>
      </c>
      <c r="S20" s="17">
        <v>110.8</v>
      </c>
      <c r="T20" s="19">
        <f t="shared" si="9"/>
        <v>106.55737704918033</v>
      </c>
      <c r="U20" s="20">
        <f>I20</f>
        <v>189.19961427193829</v>
      </c>
      <c r="V20" s="86">
        <v>14</v>
      </c>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row>
    <row r="21" spans="1:108" s="11" customFormat="1" x14ac:dyDescent="0.2">
      <c r="A21" s="10" t="s">
        <v>79</v>
      </c>
      <c r="B21" s="11" t="s">
        <v>27</v>
      </c>
      <c r="C21" s="28" t="s">
        <v>46</v>
      </c>
      <c r="D21" s="34">
        <v>230.5</v>
      </c>
      <c r="E21" s="28">
        <v>207.4</v>
      </c>
      <c r="F21" s="29">
        <f>D21/E21*100</f>
        <v>111.13789778206365</v>
      </c>
      <c r="G21" s="29">
        <f>200-F21</f>
        <v>88.862102217936354</v>
      </c>
      <c r="H21" s="34">
        <v>100</v>
      </c>
      <c r="I21" s="29">
        <f>SUM(G21:H21)</f>
        <v>188.86210221793635</v>
      </c>
      <c r="J21" s="14" t="s">
        <v>46</v>
      </c>
      <c r="K21" s="15">
        <v>225.4</v>
      </c>
      <c r="L21" s="14">
        <v>207.4</v>
      </c>
      <c r="M21" s="16">
        <f t="shared" si="6"/>
        <v>108.67888138862102</v>
      </c>
      <c r="N21" s="16">
        <f t="shared" si="7"/>
        <v>91.321118611378978</v>
      </c>
      <c r="O21" s="15">
        <v>95</v>
      </c>
      <c r="P21" s="16">
        <f t="shared" si="8"/>
        <v>186.32111861137898</v>
      </c>
      <c r="Q21" s="17"/>
      <c r="R21" s="18"/>
      <c r="S21" s="18"/>
      <c r="T21" s="19">
        <f t="shared" si="9"/>
        <v>108.67888138862102</v>
      </c>
      <c r="U21" s="20">
        <f>I21</f>
        <v>188.86210221793635</v>
      </c>
      <c r="V21" s="86">
        <v>15</v>
      </c>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row>
    <row r="22" spans="1:108" s="11" customFormat="1" x14ac:dyDescent="0.2">
      <c r="A22" s="24" t="s">
        <v>87</v>
      </c>
      <c r="B22" s="25" t="s">
        <v>40</v>
      </c>
      <c r="J22" s="14" t="s">
        <v>31</v>
      </c>
      <c r="K22" s="14">
        <v>119.4</v>
      </c>
      <c r="L22" s="14">
        <v>109</v>
      </c>
      <c r="M22" s="16">
        <f t="shared" si="6"/>
        <v>109.54128440366972</v>
      </c>
      <c r="N22" s="16">
        <f t="shared" si="7"/>
        <v>90.458715596330279</v>
      </c>
      <c r="O22" s="14">
        <v>95</v>
      </c>
      <c r="P22" s="16">
        <f t="shared" si="8"/>
        <v>185.45871559633028</v>
      </c>
      <c r="Q22" s="17" t="s">
        <v>35</v>
      </c>
      <c r="R22" s="17">
        <v>1</v>
      </c>
      <c r="S22" s="17">
        <v>108</v>
      </c>
      <c r="T22" s="32">
        <f>S22</f>
        <v>108</v>
      </c>
      <c r="U22" s="20">
        <f>P22</f>
        <v>185.45871559633028</v>
      </c>
      <c r="V22" s="86">
        <v>16</v>
      </c>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row>
    <row r="23" spans="1:108" s="11" customFormat="1" x14ac:dyDescent="0.2">
      <c r="A23" s="10" t="s">
        <v>55</v>
      </c>
      <c r="B23" s="11" t="s">
        <v>27</v>
      </c>
      <c r="C23" s="28" t="s">
        <v>25</v>
      </c>
      <c r="D23" s="28">
        <v>51.5</v>
      </c>
      <c r="E23" s="28">
        <v>48</v>
      </c>
      <c r="F23" s="29">
        <f>D23/E23*100</f>
        <v>107.29166666666667</v>
      </c>
      <c r="G23" s="29">
        <f>200-F23</f>
        <v>92.708333333333329</v>
      </c>
      <c r="H23" s="28">
        <v>100</v>
      </c>
      <c r="I23" s="29">
        <f>SUM(G23:H23)</f>
        <v>192.70833333333331</v>
      </c>
      <c r="J23" s="14" t="s">
        <v>25</v>
      </c>
      <c r="K23" s="14">
        <v>47.9</v>
      </c>
      <c r="L23" s="14">
        <v>48</v>
      </c>
      <c r="M23" s="16">
        <f t="shared" si="0"/>
        <v>99.791666666666671</v>
      </c>
      <c r="N23" s="16">
        <f t="shared" si="1"/>
        <v>100.20833333333333</v>
      </c>
      <c r="O23" s="14">
        <v>100</v>
      </c>
      <c r="P23" s="16">
        <f t="shared" si="2"/>
        <v>200.20833333333331</v>
      </c>
      <c r="Q23" s="17"/>
      <c r="R23" s="18"/>
      <c r="S23" s="18"/>
      <c r="T23" s="20">
        <f>G23</f>
        <v>92.708333333333329</v>
      </c>
      <c r="U23" s="20">
        <f t="shared" si="5"/>
        <v>200.20833333333331</v>
      </c>
      <c r="V23" s="82">
        <v>17</v>
      </c>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row>
    <row r="24" spans="1:108" s="11" customFormat="1" x14ac:dyDescent="0.2">
      <c r="A24" s="37" t="s">
        <v>62</v>
      </c>
      <c r="B24" s="25" t="s">
        <v>27</v>
      </c>
      <c r="C24" s="28" t="s">
        <v>46</v>
      </c>
      <c r="D24" s="28">
        <v>230.5</v>
      </c>
      <c r="E24" s="28">
        <v>207.4</v>
      </c>
      <c r="F24" s="29">
        <f>D24/E24*100</f>
        <v>111.13789778206365</v>
      </c>
      <c r="G24" s="29">
        <f>200-F24</f>
        <v>88.862102217936354</v>
      </c>
      <c r="H24" s="28">
        <v>100</v>
      </c>
      <c r="I24" s="29">
        <f>SUM(G24:H24)</f>
        <v>188.86210221793635</v>
      </c>
      <c r="J24" s="14" t="s">
        <v>46</v>
      </c>
      <c r="K24" s="14">
        <v>220.8</v>
      </c>
      <c r="L24" s="14">
        <v>207.4</v>
      </c>
      <c r="M24" s="16">
        <f t="shared" si="0"/>
        <v>106.46094503375122</v>
      </c>
      <c r="N24" s="16">
        <f t="shared" si="1"/>
        <v>93.539054966248784</v>
      </c>
      <c r="O24" s="14">
        <v>100</v>
      </c>
      <c r="P24" s="16">
        <f t="shared" si="2"/>
        <v>193.53905496624878</v>
      </c>
      <c r="Q24" s="17" t="s">
        <v>63</v>
      </c>
      <c r="R24" s="17">
        <v>3</v>
      </c>
      <c r="S24" s="17">
        <v>112.2</v>
      </c>
      <c r="T24" s="19">
        <f>M24</f>
        <v>106.46094503375122</v>
      </c>
      <c r="U24" s="20">
        <f t="shared" si="5"/>
        <v>193.53905496624878</v>
      </c>
      <c r="V24" s="82">
        <v>18</v>
      </c>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row>
    <row r="25" spans="1:108" s="11" customFormat="1" x14ac:dyDescent="0.2">
      <c r="A25" s="24" t="s">
        <v>65</v>
      </c>
      <c r="B25" s="25" t="s">
        <v>34</v>
      </c>
      <c r="C25" s="28" t="s">
        <v>37</v>
      </c>
      <c r="D25" s="28">
        <v>251.9</v>
      </c>
      <c r="E25" s="28">
        <v>230.6</v>
      </c>
      <c r="F25" s="29">
        <f>D25/E25*100</f>
        <v>109.23677363399827</v>
      </c>
      <c r="G25" s="29">
        <f>200-F25</f>
        <v>90.763226366001732</v>
      </c>
      <c r="H25" s="28">
        <v>100</v>
      </c>
      <c r="I25" s="29">
        <f>SUM(G25:H25)</f>
        <v>190.76322636600173</v>
      </c>
      <c r="J25" s="14" t="s">
        <v>37</v>
      </c>
      <c r="K25" s="14">
        <v>246.9</v>
      </c>
      <c r="L25" s="14">
        <v>230.6</v>
      </c>
      <c r="M25" s="16">
        <f t="shared" si="0"/>
        <v>107.06851691240243</v>
      </c>
      <c r="N25" s="16">
        <f t="shared" si="1"/>
        <v>92.93148308759757</v>
      </c>
      <c r="O25" s="14">
        <v>100</v>
      </c>
      <c r="P25" s="16">
        <f t="shared" si="2"/>
        <v>192.93148308759757</v>
      </c>
      <c r="Q25" s="17" t="s">
        <v>66</v>
      </c>
      <c r="R25" s="17">
        <v>1</v>
      </c>
      <c r="S25" s="17">
        <v>115</v>
      </c>
      <c r="T25" s="19">
        <f>M25</f>
        <v>107.06851691240243</v>
      </c>
      <c r="U25" s="20">
        <f t="shared" si="5"/>
        <v>192.93148308759757</v>
      </c>
      <c r="V25" s="82">
        <v>19</v>
      </c>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row>
    <row r="26" spans="1:108" s="11" customFormat="1" x14ac:dyDescent="0.2">
      <c r="A26" s="24" t="s">
        <v>72</v>
      </c>
      <c r="B26" s="25" t="s">
        <v>40</v>
      </c>
      <c r="C26" s="28" t="s">
        <v>31</v>
      </c>
      <c r="D26" s="28">
        <v>121.8</v>
      </c>
      <c r="E26" s="28">
        <v>109</v>
      </c>
      <c r="F26" s="29">
        <f t="shared" ref="F26:F35" si="10">D26/E26*100</f>
        <v>111.74311926605505</v>
      </c>
      <c r="G26" s="29">
        <f t="shared" ref="G26:G35" si="11">200-F26</f>
        <v>88.256880733944953</v>
      </c>
      <c r="H26" s="28">
        <v>100</v>
      </c>
      <c r="I26" s="29">
        <f t="shared" ref="I26:I35" si="12">SUM(G26:H26)</f>
        <v>188.25688073394497</v>
      </c>
      <c r="J26" s="14" t="s">
        <v>31</v>
      </c>
      <c r="K26" s="14">
        <v>119.3</v>
      </c>
      <c r="L26" s="14">
        <v>109</v>
      </c>
      <c r="M26" s="16">
        <f t="shared" si="0"/>
        <v>109.44954128440368</v>
      </c>
      <c r="N26" s="16">
        <f t="shared" si="1"/>
        <v>90.550458715596321</v>
      </c>
      <c r="O26" s="14">
        <v>100</v>
      </c>
      <c r="P26" s="16">
        <f t="shared" si="2"/>
        <v>190.55045871559633</v>
      </c>
      <c r="Q26" s="17" t="s">
        <v>73</v>
      </c>
      <c r="R26" s="17">
        <v>1</v>
      </c>
      <c r="S26" s="17">
        <v>110</v>
      </c>
      <c r="T26" s="19">
        <f>M26</f>
        <v>109.44954128440368</v>
      </c>
      <c r="U26" s="20">
        <f t="shared" si="5"/>
        <v>190.55045871559633</v>
      </c>
      <c r="V26" s="35">
        <v>20</v>
      </c>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row>
    <row r="27" spans="1:108" s="11" customFormat="1" x14ac:dyDescent="0.2">
      <c r="A27" s="24" t="s">
        <v>74</v>
      </c>
      <c r="B27" s="23" t="s">
        <v>34</v>
      </c>
      <c r="C27" s="28" t="s">
        <v>46</v>
      </c>
      <c r="D27" s="28">
        <v>246.3</v>
      </c>
      <c r="E27" s="28">
        <v>207.4</v>
      </c>
      <c r="F27" s="29">
        <f t="shared" si="10"/>
        <v>118.75602700096432</v>
      </c>
      <c r="G27" s="29">
        <f t="shared" si="11"/>
        <v>81.243972999035677</v>
      </c>
      <c r="H27" s="28">
        <v>95</v>
      </c>
      <c r="I27" s="29">
        <f t="shared" si="12"/>
        <v>176.24397299903569</v>
      </c>
      <c r="J27" s="14" t="s">
        <v>46</v>
      </c>
      <c r="K27" s="14">
        <v>228</v>
      </c>
      <c r="L27" s="14">
        <v>207.4</v>
      </c>
      <c r="M27" s="16">
        <f t="shared" si="0"/>
        <v>109.93249758919961</v>
      </c>
      <c r="N27" s="16">
        <f t="shared" si="1"/>
        <v>90.067502410800387</v>
      </c>
      <c r="O27" s="14">
        <v>100</v>
      </c>
      <c r="P27" s="16">
        <f t="shared" si="2"/>
        <v>190.06750241080039</v>
      </c>
      <c r="Q27" s="17" t="s">
        <v>47</v>
      </c>
      <c r="R27" s="17">
        <v>5</v>
      </c>
      <c r="S27" s="17">
        <v>115.1</v>
      </c>
      <c r="T27" s="19">
        <f>M27</f>
        <v>109.93249758919961</v>
      </c>
      <c r="U27" s="20">
        <f t="shared" si="5"/>
        <v>190.06750241080039</v>
      </c>
      <c r="V27" s="35">
        <v>21</v>
      </c>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row>
    <row r="28" spans="1:108" s="11" customFormat="1" x14ac:dyDescent="0.2">
      <c r="A28" s="22" t="s">
        <v>75</v>
      </c>
      <c r="B28" s="23" t="s">
        <v>40</v>
      </c>
      <c r="C28" s="28" t="s">
        <v>37</v>
      </c>
      <c r="D28" s="28">
        <v>262.3</v>
      </c>
      <c r="E28" s="28">
        <v>230.6</v>
      </c>
      <c r="F28" s="29">
        <f t="shared" si="10"/>
        <v>113.74674761491761</v>
      </c>
      <c r="G28" s="29">
        <f t="shared" si="11"/>
        <v>86.253252385082391</v>
      </c>
      <c r="H28" s="28">
        <v>100</v>
      </c>
      <c r="I28" s="29">
        <f t="shared" si="12"/>
        <v>186.25325238508239</v>
      </c>
      <c r="J28" s="14" t="s">
        <v>37</v>
      </c>
      <c r="K28" s="14">
        <v>253.9</v>
      </c>
      <c r="L28" s="14">
        <v>230.6</v>
      </c>
      <c r="M28" s="16">
        <f t="shared" si="0"/>
        <v>110.10407632263662</v>
      </c>
      <c r="N28" s="16">
        <f t="shared" si="1"/>
        <v>89.895923677363385</v>
      </c>
      <c r="O28" s="14">
        <v>100</v>
      </c>
      <c r="P28" s="16">
        <f t="shared" si="2"/>
        <v>189.89592367736338</v>
      </c>
      <c r="Q28" s="17" t="s">
        <v>76</v>
      </c>
      <c r="R28" s="17">
        <v>2</v>
      </c>
      <c r="S28" s="17">
        <v>112.2</v>
      </c>
      <c r="T28" s="19">
        <f>M28</f>
        <v>110.10407632263662</v>
      </c>
      <c r="U28" s="20">
        <f t="shared" si="5"/>
        <v>189.89592367736338</v>
      </c>
      <c r="V28" s="35">
        <v>22</v>
      </c>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row>
    <row r="29" spans="1:108" s="11" customFormat="1" x14ac:dyDescent="0.2">
      <c r="A29" s="24" t="s">
        <v>77</v>
      </c>
      <c r="B29" s="25" t="s">
        <v>27</v>
      </c>
      <c r="C29" s="28" t="s">
        <v>31</v>
      </c>
      <c r="D29" s="28">
        <v>120.4</v>
      </c>
      <c r="E29" s="28">
        <v>109</v>
      </c>
      <c r="F29" s="29">
        <f t="shared" si="10"/>
        <v>110.45871559633026</v>
      </c>
      <c r="G29" s="29">
        <f t="shared" si="11"/>
        <v>89.541284403669735</v>
      </c>
      <c r="H29" s="28">
        <v>100</v>
      </c>
      <c r="I29" s="29">
        <f t="shared" si="12"/>
        <v>189.54128440366975</v>
      </c>
      <c r="J29" s="14" t="s">
        <v>31</v>
      </c>
      <c r="K29" s="14">
        <v>122.6</v>
      </c>
      <c r="L29" s="14">
        <v>109</v>
      </c>
      <c r="M29" s="16">
        <f t="shared" si="0"/>
        <v>112.47706422018349</v>
      </c>
      <c r="N29" s="16">
        <f t="shared" si="1"/>
        <v>87.522935779816507</v>
      </c>
      <c r="O29" s="14">
        <v>95</v>
      </c>
      <c r="P29" s="16">
        <f t="shared" si="2"/>
        <v>182.52293577981652</v>
      </c>
      <c r="Q29" s="17" t="s">
        <v>73</v>
      </c>
      <c r="R29" s="17">
        <v>2</v>
      </c>
      <c r="S29" s="17">
        <v>110.6</v>
      </c>
      <c r="T29" s="19">
        <f>F29</f>
        <v>110.45871559633026</v>
      </c>
      <c r="U29" s="20">
        <f>I29</f>
        <v>189.54128440366975</v>
      </c>
      <c r="V29" s="35">
        <v>23</v>
      </c>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row>
    <row r="30" spans="1:108" s="11" customFormat="1" x14ac:dyDescent="0.2">
      <c r="A30" s="10" t="s">
        <v>80</v>
      </c>
      <c r="B30" s="11" t="s">
        <v>40</v>
      </c>
      <c r="C30" s="28" t="s">
        <v>25</v>
      </c>
      <c r="D30" s="28">
        <v>55.7</v>
      </c>
      <c r="E30" s="28">
        <v>48</v>
      </c>
      <c r="F30" s="29">
        <f t="shared" si="10"/>
        <v>116.04166666666667</v>
      </c>
      <c r="G30" s="29">
        <f t="shared" si="11"/>
        <v>83.958333333333329</v>
      </c>
      <c r="H30" s="34">
        <v>100</v>
      </c>
      <c r="I30" s="29">
        <f t="shared" si="12"/>
        <v>183.95833333333331</v>
      </c>
      <c r="J30" s="14" t="s">
        <v>25</v>
      </c>
      <c r="K30" s="14">
        <v>53.4</v>
      </c>
      <c r="L30" s="14">
        <v>48</v>
      </c>
      <c r="M30" s="16">
        <f t="shared" si="0"/>
        <v>111.25</v>
      </c>
      <c r="N30" s="16">
        <f t="shared" si="1"/>
        <v>88.75</v>
      </c>
      <c r="O30" s="15">
        <v>100</v>
      </c>
      <c r="P30" s="16">
        <f t="shared" si="2"/>
        <v>188.75</v>
      </c>
      <c r="Q30" s="17"/>
      <c r="R30" s="18"/>
      <c r="S30" s="18"/>
      <c r="T30" s="20">
        <f>M30</f>
        <v>111.25</v>
      </c>
      <c r="U30" s="38">
        <f>P30</f>
        <v>188.75</v>
      </c>
      <c r="V30" s="39">
        <v>24</v>
      </c>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row>
    <row r="31" spans="1:108" s="11" customFormat="1" x14ac:dyDescent="0.2">
      <c r="A31" s="10" t="s">
        <v>81</v>
      </c>
      <c r="B31" s="11" t="s">
        <v>27</v>
      </c>
      <c r="C31" s="28" t="s">
        <v>46</v>
      </c>
      <c r="D31" s="28">
        <v>230.9</v>
      </c>
      <c r="E31" s="28">
        <v>207.4</v>
      </c>
      <c r="F31" s="29">
        <f t="shared" si="10"/>
        <v>111.33076181292189</v>
      </c>
      <c r="G31" s="29">
        <f t="shared" si="11"/>
        <v>88.669238187078108</v>
      </c>
      <c r="H31" s="28">
        <v>100</v>
      </c>
      <c r="I31" s="29">
        <f t="shared" si="12"/>
        <v>188.66923818707812</v>
      </c>
      <c r="J31" s="14" t="s">
        <v>46</v>
      </c>
      <c r="K31" s="14">
        <v>229.7</v>
      </c>
      <c r="L31" s="14">
        <v>207.4</v>
      </c>
      <c r="M31" s="16">
        <f t="shared" si="0"/>
        <v>110.75216972034714</v>
      </c>
      <c r="N31" s="16">
        <f t="shared" si="1"/>
        <v>89.24783027965286</v>
      </c>
      <c r="O31" s="15">
        <v>90</v>
      </c>
      <c r="P31" s="16">
        <f t="shared" si="2"/>
        <v>179.24783027965287</v>
      </c>
      <c r="Q31" s="17"/>
      <c r="R31" s="18"/>
      <c r="S31" s="18"/>
      <c r="T31" s="19">
        <f>M31</f>
        <v>110.75216972034714</v>
      </c>
      <c r="U31" s="20">
        <f>I31</f>
        <v>188.66923818707812</v>
      </c>
      <c r="V31" s="35">
        <v>25</v>
      </c>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row>
    <row r="32" spans="1:108" s="11" customFormat="1" x14ac:dyDescent="0.2">
      <c r="A32" s="24" t="s">
        <v>82</v>
      </c>
      <c r="B32" s="25" t="s">
        <v>40</v>
      </c>
      <c r="C32" s="28" t="s">
        <v>46</v>
      </c>
      <c r="D32" s="28">
        <v>236.2</v>
      </c>
      <c r="E32" s="28">
        <v>207.4</v>
      </c>
      <c r="F32" s="29">
        <f t="shared" si="10"/>
        <v>113.88621022179363</v>
      </c>
      <c r="G32" s="29">
        <f t="shared" si="11"/>
        <v>86.113789778206367</v>
      </c>
      <c r="H32" s="28">
        <v>95</v>
      </c>
      <c r="I32" s="29">
        <f t="shared" si="12"/>
        <v>181.11378977820635</v>
      </c>
      <c r="J32" s="14" t="s">
        <v>46</v>
      </c>
      <c r="K32" s="14">
        <v>230.8</v>
      </c>
      <c r="L32" s="14">
        <v>207.4</v>
      </c>
      <c r="M32" s="16">
        <f t="shared" si="0"/>
        <v>111.28254580520733</v>
      </c>
      <c r="N32" s="16">
        <f t="shared" si="1"/>
        <v>88.717454194792666</v>
      </c>
      <c r="O32" s="14">
        <v>100</v>
      </c>
      <c r="P32" s="16">
        <f t="shared" si="2"/>
        <v>188.71745419479265</v>
      </c>
      <c r="Q32" s="17"/>
      <c r="R32" s="17"/>
      <c r="S32" s="17"/>
      <c r="T32" s="19">
        <f>M32</f>
        <v>111.28254580520733</v>
      </c>
      <c r="U32" s="20">
        <f>P32</f>
        <v>188.71745419479265</v>
      </c>
      <c r="V32" s="35">
        <v>26</v>
      </c>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row>
    <row r="33" spans="1:108" s="11" customFormat="1" x14ac:dyDescent="0.2">
      <c r="A33" s="24" t="s">
        <v>83</v>
      </c>
      <c r="B33" s="23" t="s">
        <v>84</v>
      </c>
      <c r="C33" s="28" t="s">
        <v>31</v>
      </c>
      <c r="D33" s="28">
        <v>123.8</v>
      </c>
      <c r="E33" s="28">
        <v>109</v>
      </c>
      <c r="F33" s="29">
        <f t="shared" si="10"/>
        <v>113.57798165137613</v>
      </c>
      <c r="G33" s="29">
        <f t="shared" si="11"/>
        <v>86.422018348623865</v>
      </c>
      <c r="H33" s="28">
        <v>100</v>
      </c>
      <c r="I33" s="29">
        <f t="shared" si="12"/>
        <v>186.42201834862385</v>
      </c>
      <c r="J33" s="14" t="s">
        <v>31</v>
      </c>
      <c r="K33" s="14">
        <v>121.7</v>
      </c>
      <c r="L33" s="14">
        <v>109</v>
      </c>
      <c r="M33" s="16">
        <f t="shared" si="0"/>
        <v>111.65137614678899</v>
      </c>
      <c r="N33" s="16">
        <f t="shared" si="1"/>
        <v>88.348623853211009</v>
      </c>
      <c r="O33" s="14">
        <v>100</v>
      </c>
      <c r="P33" s="16">
        <f t="shared" si="2"/>
        <v>188.348623853211</v>
      </c>
      <c r="Q33" s="17"/>
      <c r="R33" s="17"/>
      <c r="S33" s="17"/>
      <c r="T33" s="19">
        <f>M33</f>
        <v>111.65137614678899</v>
      </c>
      <c r="U33" s="20">
        <f>P33</f>
        <v>188.348623853211</v>
      </c>
      <c r="V33" s="35">
        <v>27</v>
      </c>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row>
    <row r="34" spans="1:108" s="11" customFormat="1" x14ac:dyDescent="0.2">
      <c r="A34" s="24" t="s">
        <v>85</v>
      </c>
      <c r="B34" s="25" t="s">
        <v>40</v>
      </c>
      <c r="C34" s="28" t="s">
        <v>31</v>
      </c>
      <c r="D34" s="34">
        <v>123.6</v>
      </c>
      <c r="E34" s="28">
        <v>109</v>
      </c>
      <c r="F34" s="29">
        <f t="shared" si="10"/>
        <v>113.39449541284404</v>
      </c>
      <c r="G34" s="29">
        <f t="shared" si="11"/>
        <v>86.605504587155963</v>
      </c>
      <c r="H34" s="34">
        <v>100</v>
      </c>
      <c r="I34" s="29">
        <f t="shared" si="12"/>
        <v>186.60550458715596</v>
      </c>
      <c r="J34" s="14" t="s">
        <v>31</v>
      </c>
      <c r="K34" s="15">
        <v>122.2</v>
      </c>
      <c r="L34" s="14">
        <v>109</v>
      </c>
      <c r="M34" s="16">
        <f t="shared" si="0"/>
        <v>112.11009174311928</v>
      </c>
      <c r="N34" s="16">
        <f t="shared" si="1"/>
        <v>87.889908256880716</v>
      </c>
      <c r="O34" s="15">
        <v>95</v>
      </c>
      <c r="P34" s="16">
        <f t="shared" si="2"/>
        <v>182.88990825688072</v>
      </c>
      <c r="Q34" s="17" t="s">
        <v>73</v>
      </c>
      <c r="R34" s="17">
        <v>3</v>
      </c>
      <c r="S34" s="17">
        <v>111.4</v>
      </c>
      <c r="T34" s="19">
        <f>M34</f>
        <v>112.11009174311928</v>
      </c>
      <c r="U34" s="20">
        <f>I34</f>
        <v>186.60550458715596</v>
      </c>
      <c r="V34" s="35">
        <v>28</v>
      </c>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row>
    <row r="35" spans="1:108" s="11" customFormat="1" x14ac:dyDescent="0.2">
      <c r="A35" s="24" t="s">
        <v>86</v>
      </c>
      <c r="B35" s="25" t="s">
        <v>40</v>
      </c>
      <c r="C35" s="28" t="s">
        <v>46</v>
      </c>
      <c r="D35" s="34">
        <v>236.8</v>
      </c>
      <c r="E35" s="28">
        <v>207.4</v>
      </c>
      <c r="F35" s="29">
        <f t="shared" si="10"/>
        <v>114.17550626808099</v>
      </c>
      <c r="G35" s="29">
        <f t="shared" si="11"/>
        <v>85.824493731919006</v>
      </c>
      <c r="H35" s="28">
        <v>100</v>
      </c>
      <c r="I35" s="29">
        <f t="shared" si="12"/>
        <v>185.82449373191901</v>
      </c>
      <c r="K35" s="25"/>
      <c r="M35" s="31"/>
      <c r="Q35" s="17"/>
      <c r="R35" s="17"/>
      <c r="S35" s="17"/>
      <c r="T35" s="19">
        <f>F35</f>
        <v>114.17550626808099</v>
      </c>
      <c r="U35" s="20">
        <f>I35</f>
        <v>185.82449373191901</v>
      </c>
      <c r="V35" s="35">
        <v>29</v>
      </c>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row>
    <row r="36" spans="1:108" s="11" customFormat="1" x14ac:dyDescent="0.2">
      <c r="A36" s="24" t="s">
        <v>88</v>
      </c>
      <c r="B36" s="23" t="s">
        <v>34</v>
      </c>
      <c r="C36" s="28" t="s">
        <v>46</v>
      </c>
      <c r="D36" s="28">
        <v>236.2</v>
      </c>
      <c r="E36" s="28">
        <v>207.4</v>
      </c>
      <c r="F36" s="29">
        <f t="shared" ref="F36:F44" si="13">D36/E36*100</f>
        <v>113.88621022179363</v>
      </c>
      <c r="G36" s="29">
        <f t="shared" ref="G36:G44" si="14">200-F36</f>
        <v>86.113789778206367</v>
      </c>
      <c r="H36" s="28">
        <v>95</v>
      </c>
      <c r="I36" s="29">
        <f t="shared" ref="I36:I49" si="15">SUM(G36:H36)</f>
        <v>181.11378977820635</v>
      </c>
      <c r="J36" s="14" t="s">
        <v>46</v>
      </c>
      <c r="K36" s="14">
        <v>227.8</v>
      </c>
      <c r="L36" s="14">
        <v>207.4</v>
      </c>
      <c r="M36" s="16">
        <f>K36/L36*100</f>
        <v>109.8360655737705</v>
      </c>
      <c r="N36" s="16">
        <f>200-M36</f>
        <v>90.163934426229503</v>
      </c>
      <c r="O36" s="14">
        <v>95</v>
      </c>
      <c r="P36" s="16">
        <f>SUM(N36:O36)</f>
        <v>185.1639344262295</v>
      </c>
      <c r="Q36" s="17"/>
      <c r="R36" s="17"/>
      <c r="S36" s="17"/>
      <c r="T36" s="19">
        <f>M36</f>
        <v>109.8360655737705</v>
      </c>
      <c r="U36" s="20">
        <f>P36</f>
        <v>185.1639344262295</v>
      </c>
      <c r="V36" s="35">
        <v>30</v>
      </c>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row>
    <row r="37" spans="1:108" s="11" customFormat="1" x14ac:dyDescent="0.2">
      <c r="A37" s="24" t="s">
        <v>89</v>
      </c>
      <c r="B37" s="25" t="s">
        <v>24</v>
      </c>
      <c r="C37" s="28" t="s">
        <v>58</v>
      </c>
      <c r="D37" s="34">
        <v>44</v>
      </c>
      <c r="E37" s="28">
        <v>35.1</v>
      </c>
      <c r="F37" s="29">
        <f t="shared" si="13"/>
        <v>125.35612535612535</v>
      </c>
      <c r="G37" s="29">
        <f t="shared" si="14"/>
        <v>74.643874643874653</v>
      </c>
      <c r="H37" s="28">
        <v>95</v>
      </c>
      <c r="I37" s="29">
        <f t="shared" si="15"/>
        <v>169.64387464387465</v>
      </c>
      <c r="J37" s="14" t="s">
        <v>58</v>
      </c>
      <c r="K37" s="15">
        <v>38.6</v>
      </c>
      <c r="L37" s="14">
        <v>35.1</v>
      </c>
      <c r="M37" s="16">
        <f>K37/L37*100</f>
        <v>109.97150997150997</v>
      </c>
      <c r="N37" s="16">
        <f>200-M37</f>
        <v>90.028490028490026</v>
      </c>
      <c r="O37" s="14">
        <v>95</v>
      </c>
      <c r="P37" s="16">
        <f>SUM(N37:O37)</f>
        <v>185.02849002849001</v>
      </c>
      <c r="Q37" s="17" t="s">
        <v>90</v>
      </c>
      <c r="R37" s="17">
        <v>7</v>
      </c>
      <c r="S37" s="17">
        <v>109.1</v>
      </c>
      <c r="T37" s="19">
        <f>S37</f>
        <v>109.1</v>
      </c>
      <c r="U37" s="20">
        <f>P37</f>
        <v>185.02849002849001</v>
      </c>
      <c r="V37" s="35">
        <v>31</v>
      </c>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row>
    <row r="38" spans="1:108" s="11" customFormat="1" x14ac:dyDescent="0.2">
      <c r="A38" s="22" t="s">
        <v>91</v>
      </c>
      <c r="B38" s="23" t="s">
        <v>34</v>
      </c>
      <c r="C38" s="28" t="s">
        <v>25</v>
      </c>
      <c r="D38" s="28">
        <v>56.8</v>
      </c>
      <c r="E38" s="28">
        <v>48</v>
      </c>
      <c r="F38" s="29">
        <f t="shared" si="13"/>
        <v>118.33333333333333</v>
      </c>
      <c r="G38" s="29">
        <f t="shared" si="14"/>
        <v>81.666666666666671</v>
      </c>
      <c r="H38" s="28">
        <v>100</v>
      </c>
      <c r="I38" s="29">
        <f t="shared" si="15"/>
        <v>181.66666666666669</v>
      </c>
      <c r="J38" s="14" t="s">
        <v>25</v>
      </c>
      <c r="K38" s="14">
        <v>55.4</v>
      </c>
      <c r="L38" s="14">
        <v>48</v>
      </c>
      <c r="M38" s="16">
        <f>K38/L38*100</f>
        <v>115.41666666666666</v>
      </c>
      <c r="N38" s="16">
        <f>200-M38</f>
        <v>84.583333333333343</v>
      </c>
      <c r="O38" s="14">
        <v>100</v>
      </c>
      <c r="P38" s="16">
        <f>SUM(N38:O38)</f>
        <v>184.58333333333334</v>
      </c>
      <c r="Q38" s="17"/>
      <c r="R38" s="17"/>
      <c r="S38" s="17"/>
      <c r="T38" s="19">
        <f>M38</f>
        <v>115.41666666666666</v>
      </c>
      <c r="U38" s="38">
        <f>P38</f>
        <v>184.58333333333334</v>
      </c>
      <c r="V38" s="35">
        <v>32</v>
      </c>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row>
    <row r="39" spans="1:108" s="11" customFormat="1" x14ac:dyDescent="0.2">
      <c r="A39" s="10" t="s">
        <v>92</v>
      </c>
      <c r="B39" s="11" t="s">
        <v>40</v>
      </c>
      <c r="C39" s="28" t="s">
        <v>58</v>
      </c>
      <c r="D39" s="28">
        <v>44.4</v>
      </c>
      <c r="E39" s="28">
        <v>35.1</v>
      </c>
      <c r="F39" s="29">
        <f t="shared" si="13"/>
        <v>126.49572649572649</v>
      </c>
      <c r="G39" s="29">
        <f t="shared" si="14"/>
        <v>73.504273504273513</v>
      </c>
      <c r="H39" s="28">
        <v>90</v>
      </c>
      <c r="I39" s="29">
        <f t="shared" si="15"/>
        <v>163.5042735042735</v>
      </c>
      <c r="J39" s="14" t="s">
        <v>58</v>
      </c>
      <c r="K39" s="14">
        <v>38.799999999999997</v>
      </c>
      <c r="L39" s="14">
        <v>35.1</v>
      </c>
      <c r="M39" s="16">
        <f>K39/L39*100</f>
        <v>110.54131054131054</v>
      </c>
      <c r="N39" s="16">
        <f>200-M39</f>
        <v>89.458689458689463</v>
      </c>
      <c r="O39" s="14">
        <v>95</v>
      </c>
      <c r="P39" s="16">
        <f>SUM(N39:O39)</f>
        <v>184.45868945868946</v>
      </c>
      <c r="Q39" s="17" t="s">
        <v>90</v>
      </c>
      <c r="R39" s="17">
        <v>4</v>
      </c>
      <c r="S39" s="17">
        <v>107.1</v>
      </c>
      <c r="T39" s="19">
        <f>S39</f>
        <v>107.1</v>
      </c>
      <c r="U39" s="20">
        <f>P39</f>
        <v>184.45868945868946</v>
      </c>
      <c r="V39" s="82">
        <v>33</v>
      </c>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row>
    <row r="40" spans="1:108" s="11" customFormat="1" x14ac:dyDescent="0.2">
      <c r="A40" s="22" t="s">
        <v>93</v>
      </c>
      <c r="B40" s="23" t="s">
        <v>34</v>
      </c>
      <c r="C40" s="28" t="s">
        <v>25</v>
      </c>
      <c r="D40" s="28">
        <v>56.5</v>
      </c>
      <c r="E40" s="28">
        <v>48</v>
      </c>
      <c r="F40" s="29">
        <f t="shared" si="13"/>
        <v>117.70833333333333</v>
      </c>
      <c r="G40" s="29">
        <f t="shared" si="14"/>
        <v>82.291666666666671</v>
      </c>
      <c r="H40" s="28">
        <v>100</v>
      </c>
      <c r="I40" s="29">
        <f t="shared" si="15"/>
        <v>182.29166666666669</v>
      </c>
      <c r="J40" s="14" t="s">
        <v>25</v>
      </c>
      <c r="K40" s="14">
        <v>55.5</v>
      </c>
      <c r="L40" s="14">
        <v>48</v>
      </c>
      <c r="M40" s="16">
        <f>K40/L40*100</f>
        <v>115.625</v>
      </c>
      <c r="N40" s="16">
        <f>200-M40</f>
        <v>84.375</v>
      </c>
      <c r="O40" s="14">
        <v>100</v>
      </c>
      <c r="P40" s="16">
        <f>SUM(N40:O40)</f>
        <v>184.375</v>
      </c>
      <c r="Q40" s="17" t="s">
        <v>94</v>
      </c>
      <c r="R40" s="17">
        <v>7</v>
      </c>
      <c r="S40" s="17">
        <v>117.5</v>
      </c>
      <c r="T40" s="19">
        <f>M40</f>
        <v>115.625</v>
      </c>
      <c r="U40" s="20">
        <f>P40</f>
        <v>184.375</v>
      </c>
      <c r="V40" s="35">
        <v>34</v>
      </c>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row>
    <row r="41" spans="1:108" s="11" customFormat="1" x14ac:dyDescent="0.2">
      <c r="A41" s="24" t="s">
        <v>95</v>
      </c>
      <c r="B41" s="25" t="s">
        <v>40</v>
      </c>
      <c r="C41" s="28" t="s">
        <v>31</v>
      </c>
      <c r="D41" s="34">
        <v>126.7</v>
      </c>
      <c r="E41" s="28">
        <v>109</v>
      </c>
      <c r="F41" s="29">
        <f t="shared" si="13"/>
        <v>116.23853211009174</v>
      </c>
      <c r="G41" s="29">
        <f t="shared" si="14"/>
        <v>83.761467889908261</v>
      </c>
      <c r="H41" s="34">
        <v>100</v>
      </c>
      <c r="I41" s="29">
        <f t="shared" si="15"/>
        <v>183.76146788990826</v>
      </c>
      <c r="K41" s="25"/>
      <c r="L41" s="27"/>
      <c r="M41" s="40"/>
      <c r="N41" s="27"/>
      <c r="O41" s="25"/>
      <c r="Q41" s="17" t="s">
        <v>35</v>
      </c>
      <c r="R41" s="17">
        <v>9</v>
      </c>
      <c r="S41" s="17">
        <v>115.5</v>
      </c>
      <c r="T41" s="32">
        <f>S41</f>
        <v>115.5</v>
      </c>
      <c r="U41" s="20">
        <f>I41</f>
        <v>183.76146788990826</v>
      </c>
      <c r="V41" s="35">
        <v>35</v>
      </c>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row>
    <row r="42" spans="1:108" s="11" customFormat="1" x14ac:dyDescent="0.2">
      <c r="A42" s="37" t="s">
        <v>96</v>
      </c>
      <c r="B42" s="25" t="s">
        <v>84</v>
      </c>
      <c r="C42" s="28" t="s">
        <v>58</v>
      </c>
      <c r="D42" s="41">
        <v>47.5</v>
      </c>
      <c r="E42" s="28">
        <v>35.1</v>
      </c>
      <c r="F42" s="29">
        <f t="shared" si="13"/>
        <v>135.32763532763533</v>
      </c>
      <c r="G42" s="29">
        <f t="shared" si="14"/>
        <v>64.672364672364665</v>
      </c>
      <c r="H42" s="28">
        <v>100</v>
      </c>
      <c r="I42" s="29">
        <f t="shared" si="15"/>
        <v>164.67236467236467</v>
      </c>
      <c r="J42" s="14" t="s">
        <v>58</v>
      </c>
      <c r="K42" s="42">
        <v>39.200000000000003</v>
      </c>
      <c r="L42" s="14">
        <v>35.1</v>
      </c>
      <c r="M42" s="16">
        <f>K42/L42*100</f>
        <v>111.68091168091168</v>
      </c>
      <c r="N42" s="16">
        <f>200-M42</f>
        <v>88.319088319088323</v>
      </c>
      <c r="O42" s="14">
        <v>95</v>
      </c>
      <c r="P42" s="16">
        <f>SUM(N42:O42)</f>
        <v>183.31908831908834</v>
      </c>
      <c r="Q42" s="17"/>
      <c r="R42" s="17"/>
      <c r="S42" s="17"/>
      <c r="T42" s="19">
        <f>M42</f>
        <v>111.68091168091168</v>
      </c>
      <c r="U42" s="20">
        <f>P42</f>
        <v>183.31908831908834</v>
      </c>
      <c r="V42" s="35">
        <v>36</v>
      </c>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row>
    <row r="43" spans="1:108" s="11" customFormat="1" x14ac:dyDescent="0.2">
      <c r="A43" s="24" t="s">
        <v>97</v>
      </c>
      <c r="B43" s="23" t="s">
        <v>57</v>
      </c>
      <c r="C43" s="28" t="s">
        <v>58</v>
      </c>
      <c r="D43" s="28">
        <v>46.1</v>
      </c>
      <c r="E43" s="28">
        <v>35.1</v>
      </c>
      <c r="F43" s="29">
        <f t="shared" si="13"/>
        <v>131.33903133903132</v>
      </c>
      <c r="G43" s="29">
        <f t="shared" si="14"/>
        <v>68.660968660968678</v>
      </c>
      <c r="H43" s="28">
        <v>95</v>
      </c>
      <c r="I43" s="29">
        <f t="shared" si="15"/>
        <v>163.66096866096868</v>
      </c>
      <c r="J43" s="14" t="s">
        <v>58</v>
      </c>
      <c r="K43" s="14">
        <v>39.299999999999997</v>
      </c>
      <c r="L43" s="14">
        <v>35.1</v>
      </c>
      <c r="M43" s="16">
        <f>K43/L43*100</f>
        <v>111.96581196581195</v>
      </c>
      <c r="N43" s="16">
        <f>200-M43</f>
        <v>88.034188034188048</v>
      </c>
      <c r="O43" s="14">
        <v>95</v>
      </c>
      <c r="P43" s="16">
        <f>SUM(N43:O43)</f>
        <v>183.03418803418805</v>
      </c>
      <c r="Q43" s="17"/>
      <c r="R43" s="17"/>
      <c r="S43" s="17"/>
      <c r="T43" s="19">
        <f>M43</f>
        <v>111.96581196581195</v>
      </c>
      <c r="U43" s="38">
        <f>P43</f>
        <v>183.03418803418805</v>
      </c>
      <c r="V43" s="35">
        <v>37</v>
      </c>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row>
    <row r="44" spans="1:108" s="11" customFormat="1" x14ac:dyDescent="0.2">
      <c r="A44" s="22" t="s">
        <v>99</v>
      </c>
      <c r="B44" s="23" t="s">
        <v>34</v>
      </c>
      <c r="C44" s="28" t="s">
        <v>58</v>
      </c>
      <c r="D44" s="28">
        <v>47.4</v>
      </c>
      <c r="E44" s="28">
        <v>35.1</v>
      </c>
      <c r="F44" s="29">
        <f t="shared" si="13"/>
        <v>135.04273504273502</v>
      </c>
      <c r="G44" s="29">
        <f t="shared" si="14"/>
        <v>64.957264957264982</v>
      </c>
      <c r="H44" s="28">
        <v>95</v>
      </c>
      <c r="I44" s="29">
        <f t="shared" si="15"/>
        <v>159.95726495726498</v>
      </c>
      <c r="J44" s="14" t="s">
        <v>58</v>
      </c>
      <c r="K44" s="14">
        <v>39.5</v>
      </c>
      <c r="L44" s="14">
        <v>35.1</v>
      </c>
      <c r="M44" s="16">
        <f>K44/L44*100</f>
        <v>112.53561253561253</v>
      </c>
      <c r="N44" s="16">
        <f>200-M44</f>
        <v>87.464387464387471</v>
      </c>
      <c r="O44" s="14">
        <v>95</v>
      </c>
      <c r="P44" s="16">
        <f>SUM(N44:O44)</f>
        <v>182.46438746438747</v>
      </c>
      <c r="Q44" s="17" t="s">
        <v>100</v>
      </c>
      <c r="R44" s="17">
        <v>2</v>
      </c>
      <c r="S44" s="17">
        <v>110.5</v>
      </c>
      <c r="T44" s="32">
        <f>S44</f>
        <v>110.5</v>
      </c>
      <c r="U44" s="20">
        <f>P44</f>
        <v>182.46438746438747</v>
      </c>
      <c r="V44" s="35">
        <v>38</v>
      </c>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row>
    <row r="45" spans="1:108" s="11" customFormat="1" x14ac:dyDescent="0.2">
      <c r="A45" s="24" t="s">
        <v>98</v>
      </c>
      <c r="B45" s="23" t="s">
        <v>27</v>
      </c>
      <c r="C45" s="28" t="s">
        <v>37</v>
      </c>
      <c r="F45" s="29">
        <v>0</v>
      </c>
      <c r="G45" s="28">
        <v>0</v>
      </c>
      <c r="H45" s="28">
        <v>100</v>
      </c>
      <c r="I45" s="28">
        <f t="shared" si="15"/>
        <v>100</v>
      </c>
      <c r="J45" s="14" t="s">
        <v>37</v>
      </c>
      <c r="K45" s="14">
        <v>259.39999999999998</v>
      </c>
      <c r="L45" s="14">
        <v>230.6</v>
      </c>
      <c r="M45" s="16">
        <f>K45/L45*100</f>
        <v>112.48915871639203</v>
      </c>
      <c r="N45" s="16">
        <f>200-M45</f>
        <v>87.510841283607974</v>
      </c>
      <c r="O45" s="14">
        <v>95</v>
      </c>
      <c r="P45" s="16">
        <f>SUM(N45:O45)</f>
        <v>182.51084128360799</v>
      </c>
      <c r="Q45" s="17"/>
      <c r="R45" s="17"/>
      <c r="S45" s="17"/>
      <c r="T45" s="19">
        <f>M45</f>
        <v>112.48915871639203</v>
      </c>
      <c r="U45" s="20">
        <f>P45</f>
        <v>182.51084128360799</v>
      </c>
      <c r="V45" s="35">
        <v>39</v>
      </c>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row>
    <row r="46" spans="1:108" s="11" customFormat="1" x14ac:dyDescent="0.2">
      <c r="A46" s="24" t="s">
        <v>101</v>
      </c>
      <c r="B46" s="25" t="s">
        <v>40</v>
      </c>
      <c r="C46" s="28" t="s">
        <v>48</v>
      </c>
      <c r="D46" s="28">
        <v>55.7</v>
      </c>
      <c r="E46" s="28">
        <v>39.5</v>
      </c>
      <c r="F46" s="29">
        <f>D46/E46*100</f>
        <v>141.01265822784811</v>
      </c>
      <c r="G46" s="29">
        <f>200-F46</f>
        <v>58.987341772151893</v>
      </c>
      <c r="H46" s="28">
        <v>100</v>
      </c>
      <c r="I46" s="29">
        <f t="shared" si="15"/>
        <v>158.98734177215189</v>
      </c>
      <c r="J46" s="14" t="s">
        <v>48</v>
      </c>
      <c r="K46" s="14">
        <v>44.5</v>
      </c>
      <c r="L46" s="14">
        <v>39.5</v>
      </c>
      <c r="M46" s="16">
        <f>K46/L46*100</f>
        <v>112.65822784810126</v>
      </c>
      <c r="N46" s="16">
        <f>200-M46</f>
        <v>87.341772151898738</v>
      </c>
      <c r="O46" s="14">
        <v>95</v>
      </c>
      <c r="P46" s="16">
        <f>SUM(N46:O46)</f>
        <v>182.34177215189874</v>
      </c>
      <c r="Q46" s="17" t="s">
        <v>102</v>
      </c>
      <c r="R46" s="17">
        <v>5</v>
      </c>
      <c r="S46" s="17">
        <v>112.2</v>
      </c>
      <c r="T46" s="32">
        <f>S46</f>
        <v>112.2</v>
      </c>
      <c r="U46" s="20">
        <f>P46</f>
        <v>182.34177215189874</v>
      </c>
      <c r="V46" s="35">
        <v>40</v>
      </c>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row>
    <row r="47" spans="1:108" s="11" customFormat="1" x14ac:dyDescent="0.2">
      <c r="A47" s="24" t="s">
        <v>103</v>
      </c>
      <c r="B47" s="25" t="s">
        <v>40</v>
      </c>
      <c r="C47" s="28" t="s">
        <v>31</v>
      </c>
      <c r="D47" s="28">
        <v>128.30000000000001</v>
      </c>
      <c r="E47" s="28">
        <v>109</v>
      </c>
      <c r="F47" s="29">
        <f>D47/E47*100</f>
        <v>117.70642201834865</v>
      </c>
      <c r="G47" s="29">
        <f>200-F47</f>
        <v>82.293577981651353</v>
      </c>
      <c r="H47" s="28">
        <v>100</v>
      </c>
      <c r="I47" s="29">
        <f t="shared" si="15"/>
        <v>182.29357798165137</v>
      </c>
      <c r="M47" s="31"/>
      <c r="Q47" s="17"/>
      <c r="R47" s="17"/>
      <c r="S47" s="17"/>
      <c r="T47" s="19">
        <f>F47</f>
        <v>117.70642201834865</v>
      </c>
      <c r="U47" s="20">
        <f>I47</f>
        <v>182.29357798165137</v>
      </c>
      <c r="V47" s="35">
        <v>41</v>
      </c>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row>
    <row r="48" spans="1:108" s="11" customFormat="1" x14ac:dyDescent="0.2">
      <c r="A48" s="37" t="s">
        <v>104</v>
      </c>
      <c r="B48" s="25" t="s">
        <v>27</v>
      </c>
      <c r="C48" s="28" t="s">
        <v>46</v>
      </c>
      <c r="D48" s="28">
        <v>243.9</v>
      </c>
      <c r="E48" s="28">
        <v>207.4</v>
      </c>
      <c r="F48" s="29">
        <f>D48/E48*100</f>
        <v>117.59884281581485</v>
      </c>
      <c r="G48" s="29">
        <f>200-F48</f>
        <v>82.401157184185152</v>
      </c>
      <c r="H48" s="28">
        <v>95</v>
      </c>
      <c r="I48" s="29">
        <f t="shared" si="15"/>
        <v>177.40115718418514</v>
      </c>
      <c r="J48" s="14" t="s">
        <v>46</v>
      </c>
      <c r="K48" s="14">
        <v>234</v>
      </c>
      <c r="L48" s="14">
        <v>207.4</v>
      </c>
      <c r="M48" s="16">
        <f t="shared" ref="M48:M53" si="16">K48/L48*100</f>
        <v>112.82545805207329</v>
      </c>
      <c r="N48" s="16">
        <f t="shared" ref="N48:N53" si="17">200-M48</f>
        <v>87.174541947926713</v>
      </c>
      <c r="O48" s="14">
        <v>95</v>
      </c>
      <c r="P48" s="16">
        <f t="shared" ref="P48:P53" si="18">SUM(N48:O48)</f>
        <v>182.17454194792671</v>
      </c>
      <c r="Q48" s="17" t="s">
        <v>105</v>
      </c>
      <c r="R48" s="17">
        <v>3</v>
      </c>
      <c r="S48" s="17">
        <v>107.1</v>
      </c>
      <c r="T48" s="32">
        <f>S48</f>
        <v>107.1</v>
      </c>
      <c r="U48" s="38">
        <f>P48</f>
        <v>182.17454194792671</v>
      </c>
      <c r="V48" s="35">
        <v>42</v>
      </c>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row>
    <row r="49" spans="1:108" s="11" customFormat="1" x14ac:dyDescent="0.2">
      <c r="A49" s="24" t="s">
        <v>106</v>
      </c>
      <c r="B49" s="23" t="s">
        <v>24</v>
      </c>
      <c r="C49" s="28" t="s">
        <v>37</v>
      </c>
      <c r="D49" s="28">
        <v>283.5</v>
      </c>
      <c r="E49" s="28">
        <v>230.6</v>
      </c>
      <c r="F49" s="29">
        <f>D49/E49*100</f>
        <v>122.94015611448397</v>
      </c>
      <c r="G49" s="29">
        <f>200-F49</f>
        <v>77.059843885516031</v>
      </c>
      <c r="H49" s="28">
        <v>100</v>
      </c>
      <c r="I49" s="29">
        <f t="shared" si="15"/>
        <v>177.05984388551605</v>
      </c>
      <c r="J49" s="14" t="s">
        <v>37</v>
      </c>
      <c r="K49" s="14">
        <v>261.7</v>
      </c>
      <c r="L49" s="14">
        <v>230.6</v>
      </c>
      <c r="M49" s="16">
        <f t="shared" si="16"/>
        <v>113.48655680832611</v>
      </c>
      <c r="N49" s="16">
        <f t="shared" si="17"/>
        <v>86.513443191673886</v>
      </c>
      <c r="O49" s="14">
        <v>95</v>
      </c>
      <c r="P49" s="16">
        <f t="shared" si="18"/>
        <v>181.5134431916739</v>
      </c>
      <c r="Q49" s="17" t="s">
        <v>119</v>
      </c>
      <c r="R49" s="17">
        <v>6</v>
      </c>
      <c r="S49" s="17">
        <v>115.2</v>
      </c>
      <c r="T49" s="19">
        <f>M49</f>
        <v>113.48655680832611</v>
      </c>
      <c r="U49" s="20">
        <f>P49</f>
        <v>181.5134431916739</v>
      </c>
      <c r="V49" s="35">
        <v>43</v>
      </c>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row>
    <row r="50" spans="1:108" s="11" customFormat="1" x14ac:dyDescent="0.2">
      <c r="A50" s="22" t="s">
        <v>107</v>
      </c>
      <c r="B50" s="23" t="s">
        <v>24</v>
      </c>
      <c r="J50" s="14" t="s">
        <v>58</v>
      </c>
      <c r="K50" s="14">
        <v>40.200000000000003</v>
      </c>
      <c r="L50" s="14">
        <v>35.1</v>
      </c>
      <c r="M50" s="16">
        <f t="shared" si="16"/>
        <v>114.52991452991452</v>
      </c>
      <c r="N50" s="16">
        <f t="shared" si="17"/>
        <v>85.470085470085479</v>
      </c>
      <c r="O50" s="14">
        <v>95</v>
      </c>
      <c r="P50" s="16">
        <f t="shared" si="18"/>
        <v>180.47008547008548</v>
      </c>
      <c r="Q50" s="17"/>
      <c r="R50" s="17"/>
      <c r="S50" s="17"/>
      <c r="T50" s="19">
        <f>M50</f>
        <v>114.52991452991452</v>
      </c>
      <c r="U50" s="20">
        <f>P50</f>
        <v>180.47008547008548</v>
      </c>
      <c r="V50" s="35">
        <v>44</v>
      </c>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row>
    <row r="51" spans="1:108" s="11" customFormat="1" x14ac:dyDescent="0.2">
      <c r="A51" s="24" t="s">
        <v>108</v>
      </c>
      <c r="B51" s="23" t="s">
        <v>27</v>
      </c>
      <c r="C51" s="28" t="s">
        <v>31</v>
      </c>
      <c r="D51" s="28">
        <v>130.30000000000001</v>
      </c>
      <c r="E51" s="28">
        <v>109</v>
      </c>
      <c r="F51" s="29">
        <f>D51/E51*100</f>
        <v>119.54128440366974</v>
      </c>
      <c r="G51" s="29">
        <f>200-F51</f>
        <v>80.458715596330265</v>
      </c>
      <c r="H51" s="28">
        <v>100</v>
      </c>
      <c r="I51" s="29">
        <f>SUM(G51:H51)</f>
        <v>180.45871559633025</v>
      </c>
      <c r="J51" s="14" t="s">
        <v>31</v>
      </c>
      <c r="K51" s="14">
        <v>128.4</v>
      </c>
      <c r="L51" s="14">
        <v>109</v>
      </c>
      <c r="M51" s="16">
        <f t="shared" si="16"/>
        <v>117.79816513761467</v>
      </c>
      <c r="N51" s="16">
        <f t="shared" si="17"/>
        <v>82.201834862385326</v>
      </c>
      <c r="O51" s="14">
        <v>90</v>
      </c>
      <c r="P51" s="16">
        <f t="shared" si="18"/>
        <v>172.20183486238534</v>
      </c>
      <c r="Q51" s="83" t="s">
        <v>266</v>
      </c>
      <c r="R51" s="83">
        <v>3</v>
      </c>
      <c r="S51" s="83"/>
      <c r="T51" s="19">
        <f>M51</f>
        <v>117.79816513761467</v>
      </c>
      <c r="U51" s="20">
        <f>I51</f>
        <v>180.45871559633025</v>
      </c>
      <c r="V51" s="35">
        <v>45</v>
      </c>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row>
    <row r="52" spans="1:108" s="11" customFormat="1" x14ac:dyDescent="0.2">
      <c r="A52" s="24" t="s">
        <v>109</v>
      </c>
      <c r="B52" s="25" t="s">
        <v>40</v>
      </c>
      <c r="J52" s="14" t="s">
        <v>110</v>
      </c>
      <c r="K52" s="14">
        <v>48.1</v>
      </c>
      <c r="L52" s="14">
        <v>40.200000000000003</v>
      </c>
      <c r="M52" s="16">
        <f t="shared" si="16"/>
        <v>119.65174129353233</v>
      </c>
      <c r="N52" s="16">
        <f t="shared" si="17"/>
        <v>80.348258706467675</v>
      </c>
      <c r="O52" s="14">
        <v>100</v>
      </c>
      <c r="P52" s="16">
        <f t="shared" si="18"/>
        <v>180.34825870646767</v>
      </c>
      <c r="Q52" s="17"/>
      <c r="R52" s="17"/>
      <c r="S52" s="17"/>
      <c r="T52" s="19">
        <f>M52</f>
        <v>119.65174129353233</v>
      </c>
      <c r="U52" s="20">
        <f>P52</f>
        <v>180.34825870646767</v>
      </c>
      <c r="V52" s="35">
        <v>46</v>
      </c>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row>
    <row r="53" spans="1:108" s="11" customFormat="1" x14ac:dyDescent="0.2">
      <c r="A53" s="24" t="s">
        <v>111</v>
      </c>
      <c r="B53" s="25" t="s">
        <v>40</v>
      </c>
      <c r="C53" s="28" t="s">
        <v>48</v>
      </c>
      <c r="D53" s="28">
        <v>58.7</v>
      </c>
      <c r="E53" s="28">
        <v>39.5</v>
      </c>
      <c r="F53" s="29">
        <f t="shared" ref="F53:F84" si="19">D53/E53*100</f>
        <v>148.60759493670886</v>
      </c>
      <c r="G53" s="29">
        <f t="shared" ref="G53:G84" si="20">200-F53</f>
        <v>51.392405063291136</v>
      </c>
      <c r="H53" s="28">
        <v>100</v>
      </c>
      <c r="I53" s="29">
        <f t="shared" ref="I53:I84" si="21">SUM(G53:H53)</f>
        <v>151.39240506329114</v>
      </c>
      <c r="J53" s="14" t="s">
        <v>48</v>
      </c>
      <c r="K53" s="14">
        <v>45.4</v>
      </c>
      <c r="L53" s="14">
        <v>39.5</v>
      </c>
      <c r="M53" s="16">
        <f t="shared" si="16"/>
        <v>114.93670886075948</v>
      </c>
      <c r="N53" s="16">
        <f t="shared" si="17"/>
        <v>85.063291139240519</v>
      </c>
      <c r="O53" s="14">
        <v>95</v>
      </c>
      <c r="P53" s="16">
        <f t="shared" si="18"/>
        <v>180.0632911392405</v>
      </c>
      <c r="Q53" s="17"/>
      <c r="R53" s="17"/>
      <c r="S53" s="17"/>
      <c r="T53" s="19">
        <f>M53</f>
        <v>114.93670886075948</v>
      </c>
      <c r="U53" s="20">
        <f>P53</f>
        <v>180.0632911392405</v>
      </c>
      <c r="V53" s="35">
        <v>47</v>
      </c>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row>
    <row r="54" spans="1:108" s="11" customFormat="1" x14ac:dyDescent="0.2">
      <c r="A54" s="24" t="s">
        <v>113</v>
      </c>
      <c r="B54" s="25" t="s">
        <v>24</v>
      </c>
      <c r="C54" s="28" t="s">
        <v>37</v>
      </c>
      <c r="D54" s="28">
        <v>267</v>
      </c>
      <c r="E54" s="28">
        <v>230.6</v>
      </c>
      <c r="F54" s="29">
        <f t="shared" si="19"/>
        <v>115.78490893321769</v>
      </c>
      <c r="G54" s="29">
        <f t="shared" si="20"/>
        <v>84.215091066782307</v>
      </c>
      <c r="H54" s="28">
        <v>95</v>
      </c>
      <c r="I54" s="29">
        <f t="shared" si="21"/>
        <v>179.21509106678229</v>
      </c>
      <c r="M54" s="31"/>
      <c r="Q54" s="17"/>
      <c r="R54" s="17"/>
      <c r="S54" s="17"/>
      <c r="T54" s="19">
        <f>F54</f>
        <v>115.78490893321769</v>
      </c>
      <c r="U54" s="20">
        <f>I54</f>
        <v>179.21509106678229</v>
      </c>
      <c r="V54" s="35">
        <v>48</v>
      </c>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row>
    <row r="55" spans="1:108" s="11" customFormat="1" x14ac:dyDescent="0.2">
      <c r="A55" s="22" t="s">
        <v>114</v>
      </c>
      <c r="B55" s="23" t="s">
        <v>40</v>
      </c>
      <c r="C55" s="28" t="s">
        <v>25</v>
      </c>
      <c r="D55" s="28">
        <v>58</v>
      </c>
      <c r="E55" s="28">
        <v>48</v>
      </c>
      <c r="F55" s="29">
        <f t="shared" si="19"/>
        <v>120.83333333333333</v>
      </c>
      <c r="G55" s="29">
        <f t="shared" si="20"/>
        <v>79.166666666666671</v>
      </c>
      <c r="H55" s="28">
        <v>100</v>
      </c>
      <c r="I55" s="29">
        <f t="shared" si="21"/>
        <v>179.16666666666669</v>
      </c>
      <c r="J55" s="14" t="s">
        <v>25</v>
      </c>
      <c r="K55" s="14">
        <v>59</v>
      </c>
      <c r="L55" s="14">
        <v>48</v>
      </c>
      <c r="M55" s="16">
        <f>K55/L55*100</f>
        <v>122.91666666666667</v>
      </c>
      <c r="N55" s="16">
        <f>200-M55</f>
        <v>77.083333333333329</v>
      </c>
      <c r="O55" s="14">
        <v>95</v>
      </c>
      <c r="P55" s="16">
        <f>SUM(N55:O55)</f>
        <v>172.08333333333331</v>
      </c>
      <c r="Q55" s="17" t="s">
        <v>115</v>
      </c>
      <c r="R55" s="17">
        <v>3</v>
      </c>
      <c r="S55" s="17">
        <v>116</v>
      </c>
      <c r="T55" s="32">
        <f>S55</f>
        <v>116</v>
      </c>
      <c r="U55" s="20">
        <f>I55</f>
        <v>179.16666666666669</v>
      </c>
      <c r="V55" s="35">
        <v>49</v>
      </c>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row>
    <row r="56" spans="1:108" s="11" customFormat="1" x14ac:dyDescent="0.2">
      <c r="A56" s="24" t="s">
        <v>116</v>
      </c>
      <c r="B56" s="25" t="s">
        <v>24</v>
      </c>
      <c r="C56" s="28" t="s">
        <v>48</v>
      </c>
      <c r="D56" s="28">
        <v>53.4</v>
      </c>
      <c r="E56" s="28">
        <v>39.5</v>
      </c>
      <c r="F56" s="29">
        <f t="shared" si="19"/>
        <v>135.18987341772151</v>
      </c>
      <c r="G56" s="29">
        <f t="shared" si="20"/>
        <v>64.810126582278485</v>
      </c>
      <c r="H56" s="28">
        <v>100</v>
      </c>
      <c r="I56" s="29">
        <f t="shared" si="21"/>
        <v>164.81012658227849</v>
      </c>
      <c r="J56" s="14" t="s">
        <v>48</v>
      </c>
      <c r="K56" s="14">
        <v>45.8</v>
      </c>
      <c r="L56" s="14">
        <v>39.5</v>
      </c>
      <c r="M56" s="16">
        <f>K56/L56*100</f>
        <v>115.94936708860759</v>
      </c>
      <c r="N56" s="16">
        <f>200-M56</f>
        <v>84.050632911392412</v>
      </c>
      <c r="O56" s="14">
        <v>95</v>
      </c>
      <c r="P56" s="16">
        <f>SUM(N56:O56)</f>
        <v>179.05063291139243</v>
      </c>
      <c r="Q56" s="17"/>
      <c r="R56" s="17"/>
      <c r="S56" s="17"/>
      <c r="T56" s="19">
        <f>M56</f>
        <v>115.94936708860759</v>
      </c>
      <c r="U56" s="20">
        <f>P56</f>
        <v>179.05063291139243</v>
      </c>
      <c r="V56" s="35">
        <v>50</v>
      </c>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row>
    <row r="57" spans="1:108" s="11" customFormat="1" x14ac:dyDescent="0.2">
      <c r="A57" s="22" t="s">
        <v>117</v>
      </c>
      <c r="B57" s="23" t="s">
        <v>40</v>
      </c>
      <c r="C57" s="28" t="s">
        <v>31</v>
      </c>
      <c r="D57" s="28">
        <v>132.4</v>
      </c>
      <c r="E57" s="28">
        <v>109</v>
      </c>
      <c r="F57" s="29">
        <f t="shared" si="19"/>
        <v>121.46788990825688</v>
      </c>
      <c r="G57" s="29">
        <f t="shared" si="20"/>
        <v>78.532110091743121</v>
      </c>
      <c r="H57" s="28">
        <v>100</v>
      </c>
      <c r="I57" s="29">
        <f t="shared" si="21"/>
        <v>178.53211009174311</v>
      </c>
      <c r="J57" s="14" t="s">
        <v>31</v>
      </c>
      <c r="K57" s="14">
        <v>132.19999999999999</v>
      </c>
      <c r="L57" s="14">
        <v>109</v>
      </c>
      <c r="M57" s="16">
        <f>K57/L57*100</f>
        <v>121.28440366972475</v>
      </c>
      <c r="N57" s="16">
        <f>200-M57</f>
        <v>78.715596330275247</v>
      </c>
      <c r="O57" s="14">
        <v>90</v>
      </c>
      <c r="P57" s="16">
        <f>SUM(N57:O57)</f>
        <v>168.71559633027525</v>
      </c>
      <c r="Q57" s="83" t="s">
        <v>264</v>
      </c>
      <c r="R57" s="83">
        <v>8</v>
      </c>
      <c r="S57" s="83">
        <v>120</v>
      </c>
      <c r="T57" s="19">
        <f>M57</f>
        <v>121.28440366972475</v>
      </c>
      <c r="U57" s="20">
        <f>I57</f>
        <v>178.53211009174311</v>
      </c>
      <c r="V57" s="35">
        <v>51</v>
      </c>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row>
    <row r="58" spans="1:108" s="11" customFormat="1" x14ac:dyDescent="0.2">
      <c r="A58" s="22" t="s">
        <v>118</v>
      </c>
      <c r="B58" s="23" t="s">
        <v>24</v>
      </c>
      <c r="C58" s="28" t="s">
        <v>37</v>
      </c>
      <c r="D58" s="28">
        <v>269.39999999999998</v>
      </c>
      <c r="E58" s="28">
        <v>230.6</v>
      </c>
      <c r="F58" s="29">
        <f t="shared" si="19"/>
        <v>116.82567215958369</v>
      </c>
      <c r="G58" s="29">
        <f t="shared" si="20"/>
        <v>83.174327840416311</v>
      </c>
      <c r="H58" s="28">
        <v>95</v>
      </c>
      <c r="I58" s="29">
        <f t="shared" si="21"/>
        <v>178.17432784041631</v>
      </c>
      <c r="J58" s="14" t="s">
        <v>37</v>
      </c>
      <c r="K58" s="14">
        <v>270.2</v>
      </c>
      <c r="L58" s="14">
        <v>230.6</v>
      </c>
      <c r="M58" s="16">
        <f>K58/L58*100</f>
        <v>117.17259323503903</v>
      </c>
      <c r="N58" s="16">
        <f>200-M58</f>
        <v>82.827406764960969</v>
      </c>
      <c r="O58" s="14">
        <v>90</v>
      </c>
      <c r="P58" s="16">
        <f>SUM(N58:O58)</f>
        <v>172.82740676496098</v>
      </c>
      <c r="Q58" s="17" t="s">
        <v>119</v>
      </c>
      <c r="R58" s="17">
        <v>7</v>
      </c>
      <c r="S58" s="17">
        <v>116.8</v>
      </c>
      <c r="T58" s="32">
        <f>S58</f>
        <v>116.8</v>
      </c>
      <c r="U58" s="20">
        <f>I58</f>
        <v>178.17432784041631</v>
      </c>
      <c r="V58" s="35">
        <v>52</v>
      </c>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row>
    <row r="59" spans="1:108" s="11" customFormat="1" x14ac:dyDescent="0.2">
      <c r="A59" s="22" t="s">
        <v>120</v>
      </c>
      <c r="B59" s="23" t="s">
        <v>24</v>
      </c>
      <c r="C59" s="28" t="s">
        <v>37</v>
      </c>
      <c r="D59" s="28">
        <v>284.5</v>
      </c>
      <c r="E59" s="28">
        <v>230.6</v>
      </c>
      <c r="F59" s="29">
        <f t="shared" si="19"/>
        <v>123.37380745880313</v>
      </c>
      <c r="G59" s="29">
        <f t="shared" si="20"/>
        <v>76.626192541196872</v>
      </c>
      <c r="H59" s="28">
        <v>95</v>
      </c>
      <c r="I59" s="29">
        <f t="shared" si="21"/>
        <v>171.62619254119687</v>
      </c>
      <c r="J59" s="14" t="s">
        <v>37</v>
      </c>
      <c r="K59" s="14">
        <v>269.5</v>
      </c>
      <c r="L59" s="14">
        <v>230.6</v>
      </c>
      <c r="M59" s="16">
        <f>K59/L59*100</f>
        <v>116.86903729401561</v>
      </c>
      <c r="N59" s="16">
        <f>200-M59</f>
        <v>83.130962705984388</v>
      </c>
      <c r="O59" s="14">
        <v>95</v>
      </c>
      <c r="P59" s="16">
        <f>SUM(N59:O59)</f>
        <v>178.13096270598439</v>
      </c>
      <c r="Q59" s="17" t="s">
        <v>76</v>
      </c>
      <c r="R59" s="17">
        <v>4</v>
      </c>
      <c r="S59" s="17">
        <v>119.3</v>
      </c>
      <c r="T59" s="19">
        <f>M59</f>
        <v>116.86903729401561</v>
      </c>
      <c r="U59" s="20">
        <f>P59</f>
        <v>178.13096270598439</v>
      </c>
      <c r="V59" s="35">
        <v>53</v>
      </c>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row>
    <row r="60" spans="1:108" s="11" customFormat="1" x14ac:dyDescent="0.2">
      <c r="A60" s="24" t="s">
        <v>121</v>
      </c>
      <c r="B60" s="23" t="s">
        <v>27</v>
      </c>
      <c r="C60" s="28" t="s">
        <v>46</v>
      </c>
      <c r="D60" s="28">
        <v>242.6</v>
      </c>
      <c r="E60" s="28">
        <v>207.4</v>
      </c>
      <c r="F60" s="29">
        <f t="shared" si="19"/>
        <v>116.97203471552555</v>
      </c>
      <c r="G60" s="29">
        <f t="shared" si="20"/>
        <v>83.027965284474448</v>
      </c>
      <c r="H60" s="28">
        <v>95</v>
      </c>
      <c r="I60" s="29">
        <f t="shared" si="21"/>
        <v>178.02796528447445</v>
      </c>
      <c r="M60" s="31"/>
      <c r="Q60" s="17" t="s">
        <v>122</v>
      </c>
      <c r="R60" s="17">
        <v>2</v>
      </c>
      <c r="S60" s="17">
        <v>112.4</v>
      </c>
      <c r="T60" s="32">
        <f>S60</f>
        <v>112.4</v>
      </c>
      <c r="U60" s="20">
        <f>I60</f>
        <v>178.02796528447445</v>
      </c>
      <c r="V60" s="35">
        <v>54</v>
      </c>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row>
    <row r="61" spans="1:108" s="11" customFormat="1" x14ac:dyDescent="0.2">
      <c r="A61" s="22" t="s">
        <v>123</v>
      </c>
      <c r="B61" s="23" t="s">
        <v>124</v>
      </c>
      <c r="C61" s="28" t="s">
        <v>37</v>
      </c>
      <c r="D61" s="28">
        <v>281.39999999999998</v>
      </c>
      <c r="E61" s="28">
        <v>230.6</v>
      </c>
      <c r="F61" s="29">
        <f t="shared" si="19"/>
        <v>122.02948829141368</v>
      </c>
      <c r="G61" s="29">
        <f t="shared" si="20"/>
        <v>77.970511708586315</v>
      </c>
      <c r="H61" s="28">
        <v>100</v>
      </c>
      <c r="I61" s="29">
        <f t="shared" si="21"/>
        <v>177.97051170858632</v>
      </c>
      <c r="J61" s="14" t="s">
        <v>37</v>
      </c>
      <c r="K61" s="14">
        <v>269.2</v>
      </c>
      <c r="L61" s="14">
        <v>230.6</v>
      </c>
      <c r="M61" s="16">
        <f>K61/L61*100</f>
        <v>116.73894189071984</v>
      </c>
      <c r="N61" s="16">
        <f>200-M61</f>
        <v>83.261058109280157</v>
      </c>
      <c r="O61" s="14">
        <v>90</v>
      </c>
      <c r="P61" s="16">
        <f>SUM(N61:O61)</f>
        <v>173.26105810928016</v>
      </c>
      <c r="Q61" s="17" t="s">
        <v>119</v>
      </c>
      <c r="R61" s="17">
        <v>9</v>
      </c>
      <c r="S61" s="17">
        <v>120.4</v>
      </c>
      <c r="T61" s="19">
        <f>M61</f>
        <v>116.73894189071984</v>
      </c>
      <c r="U61" s="20">
        <f>I61</f>
        <v>177.97051170858632</v>
      </c>
      <c r="V61" s="35">
        <v>55</v>
      </c>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row>
    <row r="62" spans="1:108" s="11" customFormat="1" x14ac:dyDescent="0.2">
      <c r="A62" s="22" t="s">
        <v>125</v>
      </c>
      <c r="B62" s="23" t="s">
        <v>24</v>
      </c>
      <c r="C62" s="28" t="s">
        <v>37</v>
      </c>
      <c r="D62" s="28">
        <v>270.7</v>
      </c>
      <c r="E62" s="28">
        <v>230.6</v>
      </c>
      <c r="F62" s="29">
        <f t="shared" si="19"/>
        <v>117.3894189071986</v>
      </c>
      <c r="G62" s="29">
        <f t="shared" si="20"/>
        <v>82.610581092801397</v>
      </c>
      <c r="H62" s="28">
        <v>95</v>
      </c>
      <c r="I62" s="29">
        <f t="shared" si="21"/>
        <v>177.6105810928014</v>
      </c>
      <c r="J62" s="14" t="s">
        <v>37</v>
      </c>
      <c r="K62" s="14">
        <v>301.10000000000002</v>
      </c>
      <c r="L62" s="14">
        <v>230.6</v>
      </c>
      <c r="M62" s="16">
        <f>K62/L62*100</f>
        <v>130.57241977450133</v>
      </c>
      <c r="N62" s="16">
        <f>200-M62</f>
        <v>69.427580225498673</v>
      </c>
      <c r="O62" s="14">
        <v>90</v>
      </c>
      <c r="P62" s="16">
        <f>SUM(N62:O62)</f>
        <v>159.42758022549867</v>
      </c>
      <c r="Q62" s="17" t="s">
        <v>76</v>
      </c>
      <c r="R62" s="17">
        <v>5</v>
      </c>
      <c r="S62" s="17">
        <v>120.4</v>
      </c>
      <c r="T62" s="19">
        <f>F62</f>
        <v>117.3894189071986</v>
      </c>
      <c r="U62" s="20">
        <f>I62</f>
        <v>177.6105810928014</v>
      </c>
      <c r="V62" s="35">
        <v>56</v>
      </c>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row>
    <row r="63" spans="1:108" s="11" customFormat="1" x14ac:dyDescent="0.2">
      <c r="A63" s="24" t="s">
        <v>126</v>
      </c>
      <c r="B63" s="23" t="s">
        <v>27</v>
      </c>
      <c r="C63" s="28" t="s">
        <v>46</v>
      </c>
      <c r="D63" s="34">
        <v>244.7</v>
      </c>
      <c r="E63" s="28">
        <v>207.4</v>
      </c>
      <c r="F63" s="29">
        <f t="shared" si="19"/>
        <v>117.98457087753134</v>
      </c>
      <c r="G63" s="29">
        <f t="shared" si="20"/>
        <v>82.01542912246866</v>
      </c>
      <c r="H63" s="28">
        <v>90</v>
      </c>
      <c r="I63" s="29">
        <f t="shared" si="21"/>
        <v>172.01542912246867</v>
      </c>
      <c r="J63" s="14" t="s">
        <v>46</v>
      </c>
      <c r="K63" s="15">
        <v>233.3</v>
      </c>
      <c r="L63" s="14">
        <v>207.4</v>
      </c>
      <c r="M63" s="16">
        <f>K63/L63*100</f>
        <v>112.48794599807137</v>
      </c>
      <c r="N63" s="16">
        <f>200-M63</f>
        <v>87.512054001928632</v>
      </c>
      <c r="O63" s="14">
        <v>90</v>
      </c>
      <c r="P63" s="16">
        <f>SUM(N63:O63)</f>
        <v>177.51205400192862</v>
      </c>
      <c r="Q63" s="17" t="s">
        <v>63</v>
      </c>
      <c r="R63" s="17">
        <v>6</v>
      </c>
      <c r="S63" s="17">
        <v>113.5</v>
      </c>
      <c r="T63" s="19">
        <f>M63</f>
        <v>112.48794599807137</v>
      </c>
      <c r="U63" s="20">
        <f>P63</f>
        <v>177.51205400192862</v>
      </c>
      <c r="V63" s="35">
        <v>57</v>
      </c>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row>
    <row r="64" spans="1:108" s="11" customFormat="1" x14ac:dyDescent="0.2">
      <c r="A64" s="24" t="s">
        <v>127</v>
      </c>
      <c r="B64" s="23" t="s">
        <v>124</v>
      </c>
      <c r="C64" s="28" t="s">
        <v>31</v>
      </c>
      <c r="D64" s="28">
        <v>134</v>
      </c>
      <c r="E64" s="28">
        <v>109</v>
      </c>
      <c r="F64" s="29">
        <f t="shared" si="19"/>
        <v>122.93577981651376</v>
      </c>
      <c r="G64" s="29">
        <f t="shared" si="20"/>
        <v>77.064220183486242</v>
      </c>
      <c r="H64" s="28">
        <v>100</v>
      </c>
      <c r="I64" s="29">
        <f t="shared" si="21"/>
        <v>177.06422018348624</v>
      </c>
      <c r="J64" s="14" t="s">
        <v>31</v>
      </c>
      <c r="K64" s="14">
        <v>128.4</v>
      </c>
      <c r="L64" s="14">
        <v>109</v>
      </c>
      <c r="M64" s="16">
        <f>K64/L64*100</f>
        <v>117.79816513761467</v>
      </c>
      <c r="N64" s="16">
        <f>200-M64</f>
        <v>82.201834862385326</v>
      </c>
      <c r="O64" s="14">
        <v>95</v>
      </c>
      <c r="P64" s="16">
        <f>SUM(N64:O64)</f>
        <v>177.20183486238534</v>
      </c>
      <c r="Q64" s="17" t="s">
        <v>128</v>
      </c>
      <c r="R64" s="17">
        <v>4</v>
      </c>
      <c r="S64" s="17">
        <v>118</v>
      </c>
      <c r="T64" s="19">
        <f>M64</f>
        <v>117.79816513761467</v>
      </c>
      <c r="U64" s="20">
        <f>P64</f>
        <v>177.20183486238534</v>
      </c>
      <c r="V64" s="35">
        <v>58</v>
      </c>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row>
    <row r="65" spans="1:108" s="11" customFormat="1" x14ac:dyDescent="0.2">
      <c r="A65" s="22" t="s">
        <v>129</v>
      </c>
      <c r="B65" s="23" t="s">
        <v>57</v>
      </c>
      <c r="C65" s="28" t="s">
        <v>25</v>
      </c>
      <c r="D65" s="28">
        <v>59.3</v>
      </c>
      <c r="E65" s="28">
        <v>48</v>
      </c>
      <c r="F65" s="29">
        <f t="shared" si="19"/>
        <v>123.54166666666666</v>
      </c>
      <c r="G65" s="29">
        <f t="shared" si="20"/>
        <v>76.458333333333343</v>
      </c>
      <c r="H65" s="28">
        <v>100</v>
      </c>
      <c r="I65" s="29">
        <f t="shared" si="21"/>
        <v>176.45833333333334</v>
      </c>
      <c r="M65" s="31"/>
      <c r="Q65" s="17" t="s">
        <v>115</v>
      </c>
      <c r="R65" s="17">
        <v>2</v>
      </c>
      <c r="S65" s="17">
        <v>116</v>
      </c>
      <c r="T65" s="32">
        <f>S65</f>
        <v>116</v>
      </c>
      <c r="U65" s="20">
        <f>I65</f>
        <v>176.45833333333334</v>
      </c>
      <c r="V65" s="35">
        <v>59</v>
      </c>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row>
    <row r="66" spans="1:108" s="11" customFormat="1" x14ac:dyDescent="0.2">
      <c r="A66" s="24" t="s">
        <v>130</v>
      </c>
      <c r="B66" s="23" t="s">
        <v>124</v>
      </c>
      <c r="C66" s="28" t="s">
        <v>46</v>
      </c>
      <c r="D66" s="28">
        <v>246.6</v>
      </c>
      <c r="E66" s="28">
        <v>207.4</v>
      </c>
      <c r="F66" s="29">
        <f t="shared" si="19"/>
        <v>118.900675024108</v>
      </c>
      <c r="G66" s="29">
        <f t="shared" si="20"/>
        <v>81.099324975892003</v>
      </c>
      <c r="H66" s="28">
        <v>90</v>
      </c>
      <c r="I66" s="29">
        <f t="shared" si="21"/>
        <v>171.09932497589199</v>
      </c>
      <c r="J66" s="14" t="s">
        <v>46</v>
      </c>
      <c r="K66" s="14">
        <v>235.7</v>
      </c>
      <c r="L66" s="14">
        <v>207.4</v>
      </c>
      <c r="M66" s="16">
        <f>K66/L66*100</f>
        <v>113.64513018322083</v>
      </c>
      <c r="N66" s="16">
        <f>200-M66</f>
        <v>86.354869816779171</v>
      </c>
      <c r="O66" s="14">
        <v>90</v>
      </c>
      <c r="P66" s="16">
        <f>SUM(N66:O66)</f>
        <v>176.35486981677917</v>
      </c>
      <c r="Q66" s="17" t="s">
        <v>122</v>
      </c>
      <c r="R66" s="17">
        <v>1</v>
      </c>
      <c r="S66" s="17">
        <v>110.8</v>
      </c>
      <c r="T66" s="32">
        <f>S66</f>
        <v>110.8</v>
      </c>
      <c r="U66" s="20">
        <f>P66</f>
        <v>176.35486981677917</v>
      </c>
      <c r="V66" s="35">
        <v>60</v>
      </c>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row>
    <row r="67" spans="1:108" s="11" customFormat="1" x14ac:dyDescent="0.2">
      <c r="A67" s="22" t="s">
        <v>131</v>
      </c>
      <c r="B67" s="23" t="s">
        <v>132</v>
      </c>
      <c r="C67" s="28" t="s">
        <v>25</v>
      </c>
      <c r="D67" s="28">
        <v>63.9</v>
      </c>
      <c r="E67" s="28">
        <v>48</v>
      </c>
      <c r="F67" s="29">
        <f t="shared" si="19"/>
        <v>133.125</v>
      </c>
      <c r="G67" s="29">
        <f t="shared" si="20"/>
        <v>66.875</v>
      </c>
      <c r="H67" s="28">
        <v>100</v>
      </c>
      <c r="I67" s="29">
        <f t="shared" si="21"/>
        <v>166.875</v>
      </c>
      <c r="J67" s="14" t="s">
        <v>25</v>
      </c>
      <c r="K67" s="14">
        <v>57</v>
      </c>
      <c r="L67" s="14">
        <v>48</v>
      </c>
      <c r="M67" s="16">
        <f>K67/L67*100</f>
        <v>118.75</v>
      </c>
      <c r="N67" s="16">
        <f>200-M67</f>
        <v>81.25</v>
      </c>
      <c r="O67" s="14">
        <v>95</v>
      </c>
      <c r="P67" s="16">
        <f>SUM(N67:O67)</f>
        <v>176.25</v>
      </c>
      <c r="Q67" s="17"/>
      <c r="R67" s="17"/>
      <c r="S67" s="17"/>
      <c r="T67" s="19">
        <f>M67</f>
        <v>118.75</v>
      </c>
      <c r="U67" s="20">
        <f>P67</f>
        <v>176.25</v>
      </c>
      <c r="V67" s="35">
        <v>61</v>
      </c>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row>
    <row r="68" spans="1:108" s="11" customFormat="1" x14ac:dyDescent="0.2">
      <c r="A68" s="24" t="s">
        <v>133</v>
      </c>
      <c r="B68" s="23" t="s">
        <v>40</v>
      </c>
      <c r="C68" s="28" t="s">
        <v>37</v>
      </c>
      <c r="D68" s="28">
        <v>276.60000000000002</v>
      </c>
      <c r="E68" s="28">
        <v>230.6</v>
      </c>
      <c r="F68" s="29">
        <f t="shared" si="19"/>
        <v>119.94796183868171</v>
      </c>
      <c r="G68" s="29">
        <f t="shared" si="20"/>
        <v>80.052038161318293</v>
      </c>
      <c r="H68" s="28">
        <v>95</v>
      </c>
      <c r="I68" s="29">
        <f t="shared" si="21"/>
        <v>175.05203816131831</v>
      </c>
      <c r="M68" s="31"/>
      <c r="Q68" s="17"/>
      <c r="R68" s="17"/>
      <c r="S68" s="17"/>
      <c r="T68" s="19">
        <f>F68</f>
        <v>119.94796183868171</v>
      </c>
      <c r="U68" s="20">
        <f>I68</f>
        <v>175.05203816131831</v>
      </c>
      <c r="V68" s="35">
        <v>62</v>
      </c>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row>
    <row r="69" spans="1:108" s="11" customFormat="1" x14ac:dyDescent="0.2">
      <c r="A69" s="22" t="s">
        <v>134</v>
      </c>
      <c r="B69" s="23" t="s">
        <v>27</v>
      </c>
      <c r="C69" s="28" t="s">
        <v>37</v>
      </c>
      <c r="D69" s="28">
        <v>277.3</v>
      </c>
      <c r="E69" s="28">
        <v>230.6</v>
      </c>
      <c r="F69" s="29">
        <f t="shared" si="19"/>
        <v>120.25151777970513</v>
      </c>
      <c r="G69" s="29">
        <f t="shared" si="20"/>
        <v>79.748482220294875</v>
      </c>
      <c r="H69" s="28">
        <v>95</v>
      </c>
      <c r="I69" s="29">
        <f t="shared" si="21"/>
        <v>174.74848222029487</v>
      </c>
      <c r="J69" s="14" t="s">
        <v>37</v>
      </c>
      <c r="K69" s="14">
        <v>271.39999999999998</v>
      </c>
      <c r="L69" s="14">
        <v>230.6</v>
      </c>
      <c r="M69" s="16">
        <f>K69/L69*100</f>
        <v>117.69297484822204</v>
      </c>
      <c r="N69" s="16">
        <f>200-M69</f>
        <v>82.307025151777964</v>
      </c>
      <c r="O69" s="14">
        <v>90</v>
      </c>
      <c r="P69" s="16">
        <f>SUM(N69:O69)</f>
        <v>172.30702515177796</v>
      </c>
      <c r="Q69" s="17" t="s">
        <v>76</v>
      </c>
      <c r="R69" s="17">
        <v>6</v>
      </c>
      <c r="S69" s="17">
        <v>120.8</v>
      </c>
      <c r="T69" s="19">
        <f>M69</f>
        <v>117.69297484822204</v>
      </c>
      <c r="U69" s="20">
        <f>I69</f>
        <v>174.74848222029487</v>
      </c>
      <c r="V69" s="35">
        <v>63</v>
      </c>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row>
    <row r="70" spans="1:108" s="11" customFormat="1" x14ac:dyDescent="0.2">
      <c r="A70" s="22" t="s">
        <v>135</v>
      </c>
      <c r="B70" s="23" t="s">
        <v>40</v>
      </c>
      <c r="C70" s="28" t="s">
        <v>46</v>
      </c>
      <c r="D70" s="28">
        <v>253.5</v>
      </c>
      <c r="E70" s="28">
        <v>207.4</v>
      </c>
      <c r="F70" s="29">
        <f t="shared" si="19"/>
        <v>122.22757955641272</v>
      </c>
      <c r="G70" s="29">
        <f t="shared" si="20"/>
        <v>77.772420443587279</v>
      </c>
      <c r="H70" s="28">
        <v>90</v>
      </c>
      <c r="I70" s="29">
        <f t="shared" si="21"/>
        <v>167.77242044358729</v>
      </c>
      <c r="J70" s="14" t="s">
        <v>46</v>
      </c>
      <c r="K70" s="14">
        <v>239.9</v>
      </c>
      <c r="L70" s="14">
        <v>207.4</v>
      </c>
      <c r="M70" s="16">
        <f>K70/L70*100</f>
        <v>115.67020250723242</v>
      </c>
      <c r="N70" s="16">
        <f>200-M70</f>
        <v>84.329797492767582</v>
      </c>
      <c r="O70" s="14">
        <v>90</v>
      </c>
      <c r="P70" s="16">
        <f>SUM(N70:O70)</f>
        <v>174.32979749276757</v>
      </c>
      <c r="Q70" s="17" t="s">
        <v>122</v>
      </c>
      <c r="R70" s="17">
        <v>7</v>
      </c>
      <c r="S70" s="17">
        <v>117.2</v>
      </c>
      <c r="T70" s="19">
        <f>M70</f>
        <v>115.67020250723242</v>
      </c>
      <c r="U70" s="20">
        <f>P70</f>
        <v>174.32979749276757</v>
      </c>
      <c r="V70" s="35">
        <v>64</v>
      </c>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row>
    <row r="71" spans="1:108" s="11" customFormat="1" x14ac:dyDescent="0.2">
      <c r="A71" s="24" t="s">
        <v>136</v>
      </c>
      <c r="B71" s="25" t="s">
        <v>27</v>
      </c>
      <c r="C71" s="28" t="s">
        <v>46</v>
      </c>
      <c r="D71" s="28">
        <v>259</v>
      </c>
      <c r="E71" s="28">
        <v>207.4</v>
      </c>
      <c r="F71" s="29">
        <f t="shared" si="19"/>
        <v>124.87945998071359</v>
      </c>
      <c r="G71" s="29">
        <f t="shared" si="20"/>
        <v>75.120540019286409</v>
      </c>
      <c r="H71" s="28">
        <v>95</v>
      </c>
      <c r="I71" s="29">
        <f t="shared" si="21"/>
        <v>170.12054001928641</v>
      </c>
      <c r="J71" s="14" t="s">
        <v>46</v>
      </c>
      <c r="K71" s="14">
        <v>240.8</v>
      </c>
      <c r="L71" s="14">
        <v>207.4</v>
      </c>
      <c r="M71" s="16">
        <f>K71/L71*100</f>
        <v>116.10414657666345</v>
      </c>
      <c r="N71" s="16">
        <f>200-M71</f>
        <v>83.895853423336547</v>
      </c>
      <c r="O71" s="14">
        <v>90</v>
      </c>
      <c r="P71" s="16">
        <f>SUM(N71:O71)</f>
        <v>173.89585342333655</v>
      </c>
      <c r="Q71" s="17"/>
      <c r="R71" s="17"/>
      <c r="S71" s="17"/>
      <c r="T71" s="19">
        <f>M71</f>
        <v>116.10414657666345</v>
      </c>
      <c r="U71" s="20">
        <f>P71</f>
        <v>173.89585342333655</v>
      </c>
      <c r="V71" s="35">
        <v>65</v>
      </c>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row>
    <row r="72" spans="1:108" s="11" customFormat="1" x14ac:dyDescent="0.2">
      <c r="A72" s="24" t="s">
        <v>137</v>
      </c>
      <c r="B72" s="25" t="s">
        <v>24</v>
      </c>
      <c r="C72" s="28" t="s">
        <v>25</v>
      </c>
      <c r="D72" s="28">
        <v>63.4</v>
      </c>
      <c r="E72" s="28">
        <v>48</v>
      </c>
      <c r="F72" s="29">
        <f t="shared" si="19"/>
        <v>132.08333333333334</v>
      </c>
      <c r="G72" s="29">
        <f t="shared" si="20"/>
        <v>67.916666666666657</v>
      </c>
      <c r="H72" s="28">
        <v>95</v>
      </c>
      <c r="I72" s="29">
        <f t="shared" si="21"/>
        <v>162.91666666666666</v>
      </c>
      <c r="J72" s="14" t="s">
        <v>25</v>
      </c>
      <c r="K72" s="14">
        <v>58.5</v>
      </c>
      <c r="L72" s="14">
        <v>48</v>
      </c>
      <c r="M72" s="16">
        <f>K72/L72*100</f>
        <v>121.875</v>
      </c>
      <c r="N72" s="16">
        <f>200-M72</f>
        <v>78.125</v>
      </c>
      <c r="O72" s="14">
        <v>95</v>
      </c>
      <c r="P72" s="16">
        <f>SUM(N72:O72)</f>
        <v>173.125</v>
      </c>
      <c r="Q72" s="17"/>
      <c r="R72" s="17"/>
      <c r="S72" s="17"/>
      <c r="T72" s="19">
        <f>M72</f>
        <v>121.875</v>
      </c>
      <c r="U72" s="20">
        <f>P72</f>
        <v>173.125</v>
      </c>
      <c r="V72" s="35">
        <v>66</v>
      </c>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row>
    <row r="73" spans="1:108" s="11" customFormat="1" x14ac:dyDescent="0.2">
      <c r="A73" s="24" t="s">
        <v>138</v>
      </c>
      <c r="B73" s="23" t="s">
        <v>34</v>
      </c>
      <c r="C73" s="28" t="s">
        <v>31</v>
      </c>
      <c r="D73" s="28">
        <v>133.1</v>
      </c>
      <c r="E73" s="28">
        <v>109</v>
      </c>
      <c r="F73" s="29">
        <f t="shared" si="19"/>
        <v>122.11009174311927</v>
      </c>
      <c r="G73" s="29">
        <f t="shared" si="20"/>
        <v>77.88990825688073</v>
      </c>
      <c r="H73" s="28">
        <v>95</v>
      </c>
      <c r="I73" s="29">
        <f t="shared" si="21"/>
        <v>172.88990825688074</v>
      </c>
      <c r="M73" s="31"/>
      <c r="Q73" s="83" t="s">
        <v>266</v>
      </c>
      <c r="R73" s="83">
        <v>2</v>
      </c>
      <c r="S73" s="83"/>
      <c r="T73" s="19">
        <f>F73</f>
        <v>122.11009174311927</v>
      </c>
      <c r="U73" s="20">
        <f>I73</f>
        <v>172.88990825688074</v>
      </c>
      <c r="V73" s="35">
        <v>67</v>
      </c>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row>
    <row r="74" spans="1:108" s="11" customFormat="1" x14ac:dyDescent="0.2">
      <c r="A74" s="24" t="s">
        <v>139</v>
      </c>
      <c r="B74" s="25" t="s">
        <v>84</v>
      </c>
      <c r="C74" s="28" t="s">
        <v>46</v>
      </c>
      <c r="D74" s="28">
        <v>244.2</v>
      </c>
      <c r="E74" s="28">
        <v>207.4</v>
      </c>
      <c r="F74" s="29">
        <f t="shared" si="19"/>
        <v>117.74349083895852</v>
      </c>
      <c r="G74" s="29">
        <f t="shared" si="20"/>
        <v>82.256509161041478</v>
      </c>
      <c r="H74" s="28">
        <v>90</v>
      </c>
      <c r="I74" s="29">
        <f t="shared" si="21"/>
        <v>172.25650916104149</v>
      </c>
      <c r="J74" s="14" t="s">
        <v>58</v>
      </c>
      <c r="K74" s="14">
        <v>41.8</v>
      </c>
      <c r="L74" s="14">
        <v>35.1</v>
      </c>
      <c r="M74" s="16">
        <f>K74/L74*100</f>
        <v>119.08831908831907</v>
      </c>
      <c r="N74" s="16">
        <f>200-M74</f>
        <v>80.911680911680932</v>
      </c>
      <c r="O74" s="14">
        <v>90</v>
      </c>
      <c r="P74" s="16">
        <f>SUM(N74:O74)</f>
        <v>170.91168091168095</v>
      </c>
      <c r="Q74" s="17"/>
      <c r="R74" s="17"/>
      <c r="S74" s="17"/>
      <c r="T74" s="19">
        <f>F74</f>
        <v>117.74349083895852</v>
      </c>
      <c r="U74" s="20">
        <f>I74</f>
        <v>172.25650916104149</v>
      </c>
      <c r="V74" s="35">
        <v>68</v>
      </c>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row>
    <row r="75" spans="1:108" s="11" customFormat="1" x14ac:dyDescent="0.2">
      <c r="A75" s="24" t="s">
        <v>142</v>
      </c>
      <c r="B75" s="23" t="s">
        <v>57</v>
      </c>
      <c r="C75" s="28" t="s">
        <v>31</v>
      </c>
      <c r="D75" s="28">
        <v>135</v>
      </c>
      <c r="E75" s="28">
        <v>109</v>
      </c>
      <c r="F75" s="29">
        <f t="shared" si="19"/>
        <v>123.8532110091743</v>
      </c>
      <c r="G75" s="29">
        <f t="shared" si="20"/>
        <v>76.146788990825698</v>
      </c>
      <c r="H75" s="28">
        <v>95</v>
      </c>
      <c r="I75" s="29">
        <f t="shared" si="21"/>
        <v>171.14678899082571</v>
      </c>
      <c r="M75" s="31"/>
      <c r="Q75" s="17"/>
      <c r="R75" s="17"/>
      <c r="S75" s="17"/>
      <c r="T75" s="19">
        <f>F75</f>
        <v>123.8532110091743</v>
      </c>
      <c r="U75" s="20">
        <f>I75</f>
        <v>171.14678899082571</v>
      </c>
      <c r="V75" s="35">
        <v>69</v>
      </c>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row>
    <row r="76" spans="1:108" s="11" customFormat="1" x14ac:dyDescent="0.2">
      <c r="A76" s="22" t="s">
        <v>144</v>
      </c>
      <c r="B76" s="23" t="s">
        <v>124</v>
      </c>
      <c r="C76" s="28" t="s">
        <v>58</v>
      </c>
      <c r="D76" s="28">
        <v>50.2</v>
      </c>
      <c r="E76" s="28">
        <v>35.1</v>
      </c>
      <c r="F76" s="29">
        <f t="shared" si="19"/>
        <v>143.01994301994304</v>
      </c>
      <c r="G76" s="29">
        <f t="shared" si="20"/>
        <v>56.980056980056958</v>
      </c>
      <c r="H76" s="28">
        <v>95</v>
      </c>
      <c r="I76" s="29">
        <f t="shared" si="21"/>
        <v>151.98005698005696</v>
      </c>
      <c r="J76" s="14" t="s">
        <v>58</v>
      </c>
      <c r="K76" s="14">
        <v>41.9</v>
      </c>
      <c r="L76" s="14">
        <v>35.1</v>
      </c>
      <c r="M76" s="16">
        <f>K76/L76*100</f>
        <v>119.37321937321937</v>
      </c>
      <c r="N76" s="16">
        <f>200-M76</f>
        <v>80.626780626780629</v>
      </c>
      <c r="O76" s="14">
        <v>90</v>
      </c>
      <c r="P76" s="16">
        <f>SUM(N76:O76)</f>
        <v>170.62678062678063</v>
      </c>
      <c r="Q76" s="17" t="s">
        <v>145</v>
      </c>
      <c r="R76" s="17">
        <v>4</v>
      </c>
      <c r="S76" s="17">
        <v>113.4</v>
      </c>
      <c r="T76" s="32">
        <f>S76</f>
        <v>113.4</v>
      </c>
      <c r="U76" s="20">
        <f>P76</f>
        <v>170.62678062678063</v>
      </c>
      <c r="V76" s="35">
        <v>70</v>
      </c>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row>
    <row r="77" spans="1:108" s="11" customFormat="1" x14ac:dyDescent="0.2">
      <c r="A77" s="24" t="s">
        <v>143</v>
      </c>
      <c r="B77" s="23" t="s">
        <v>132</v>
      </c>
      <c r="C77" s="28" t="s">
        <v>46</v>
      </c>
      <c r="D77" s="28">
        <v>247.7</v>
      </c>
      <c r="E77" s="28">
        <v>207.4</v>
      </c>
      <c r="F77" s="29">
        <f t="shared" si="19"/>
        <v>119.43105110896816</v>
      </c>
      <c r="G77" s="29">
        <f t="shared" si="20"/>
        <v>80.568948891031837</v>
      </c>
      <c r="H77" s="28">
        <v>90</v>
      </c>
      <c r="I77" s="29">
        <f t="shared" si="21"/>
        <v>170.56894889103182</v>
      </c>
      <c r="M77" s="31"/>
      <c r="Q77" s="17" t="s">
        <v>122</v>
      </c>
      <c r="R77" s="17">
        <v>5</v>
      </c>
      <c r="S77" s="17">
        <v>117.1</v>
      </c>
      <c r="T77" s="32">
        <f>S77</f>
        <v>117.1</v>
      </c>
      <c r="U77" s="20">
        <f>I77</f>
        <v>170.56894889103182</v>
      </c>
      <c r="V77" s="35">
        <v>71</v>
      </c>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row>
    <row r="78" spans="1:108" s="11" customFormat="1" x14ac:dyDescent="0.2">
      <c r="A78" s="24" t="s">
        <v>146</v>
      </c>
      <c r="B78" s="23" t="s">
        <v>132</v>
      </c>
      <c r="C78" s="28" t="s">
        <v>58</v>
      </c>
      <c r="D78" s="28">
        <v>46.5</v>
      </c>
      <c r="E78" s="28">
        <v>35.1</v>
      </c>
      <c r="F78" s="29">
        <f t="shared" si="19"/>
        <v>132.47863247863248</v>
      </c>
      <c r="G78" s="29">
        <f t="shared" si="20"/>
        <v>67.521367521367523</v>
      </c>
      <c r="H78" s="28">
        <v>90</v>
      </c>
      <c r="I78" s="29">
        <f t="shared" si="21"/>
        <v>157.52136752136752</v>
      </c>
      <c r="J78" s="14" t="s">
        <v>58</v>
      </c>
      <c r="K78" s="14">
        <v>42</v>
      </c>
      <c r="L78" s="14">
        <v>35.1</v>
      </c>
      <c r="M78" s="16">
        <f>K78/L78*100</f>
        <v>119.65811965811966</v>
      </c>
      <c r="N78" s="16">
        <f>200-M78</f>
        <v>80.341880341880341</v>
      </c>
      <c r="O78" s="14">
        <v>90</v>
      </c>
      <c r="P78" s="16">
        <f>SUM(N78:O78)</f>
        <v>170.34188034188034</v>
      </c>
      <c r="Q78" s="17"/>
      <c r="R78" s="17"/>
      <c r="S78" s="17"/>
      <c r="T78" s="19">
        <f>M78</f>
        <v>119.65811965811966</v>
      </c>
      <c r="U78" s="20">
        <f>P78</f>
        <v>170.34188034188034</v>
      </c>
      <c r="V78" s="35">
        <v>72</v>
      </c>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row>
    <row r="79" spans="1:108" s="11" customFormat="1" x14ac:dyDescent="0.2">
      <c r="A79" s="24" t="s">
        <v>147</v>
      </c>
      <c r="B79" s="25" t="s">
        <v>40</v>
      </c>
      <c r="C79" s="28" t="s">
        <v>31</v>
      </c>
      <c r="D79" s="28">
        <v>135.9</v>
      </c>
      <c r="E79" s="28">
        <v>109</v>
      </c>
      <c r="F79" s="29">
        <f t="shared" si="19"/>
        <v>124.67889908256882</v>
      </c>
      <c r="G79" s="29">
        <f t="shared" si="20"/>
        <v>75.321100917431181</v>
      </c>
      <c r="H79" s="34">
        <v>95</v>
      </c>
      <c r="I79" s="29">
        <f t="shared" si="21"/>
        <v>170.32110091743118</v>
      </c>
      <c r="L79" s="27"/>
      <c r="M79" s="40"/>
      <c r="N79" s="27"/>
      <c r="O79" s="25"/>
      <c r="Q79" s="17" t="s">
        <v>128</v>
      </c>
      <c r="R79" s="17">
        <v>8</v>
      </c>
      <c r="S79" s="17">
        <v>122.1</v>
      </c>
      <c r="T79" s="32">
        <f>S79</f>
        <v>122.1</v>
      </c>
      <c r="U79" s="20">
        <f t="shared" ref="U79:U110" si="22">I79</f>
        <v>170.32110091743118</v>
      </c>
      <c r="V79" s="35">
        <v>73</v>
      </c>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row>
    <row r="80" spans="1:108" s="11" customFormat="1" x14ac:dyDescent="0.2">
      <c r="A80" s="24" t="s">
        <v>148</v>
      </c>
      <c r="B80" s="23" t="s">
        <v>132</v>
      </c>
      <c r="C80" s="28" t="s">
        <v>31</v>
      </c>
      <c r="D80" s="28">
        <v>136.1</v>
      </c>
      <c r="E80" s="28">
        <v>109</v>
      </c>
      <c r="F80" s="29">
        <f t="shared" si="19"/>
        <v>124.86238532110092</v>
      </c>
      <c r="G80" s="29">
        <f t="shared" si="20"/>
        <v>75.137614678899084</v>
      </c>
      <c r="H80" s="28">
        <v>95</v>
      </c>
      <c r="I80" s="29">
        <f t="shared" si="21"/>
        <v>170.13761467889907</v>
      </c>
      <c r="M80" s="31"/>
      <c r="Q80" s="17"/>
      <c r="R80" s="17"/>
      <c r="S80" s="17"/>
      <c r="T80" s="19">
        <f>F80</f>
        <v>124.86238532110092</v>
      </c>
      <c r="U80" s="20">
        <f t="shared" si="22"/>
        <v>170.13761467889907</v>
      </c>
      <c r="V80" s="35">
        <v>74</v>
      </c>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row>
    <row r="81" spans="1:108" s="11" customFormat="1" x14ac:dyDescent="0.2">
      <c r="A81" s="22" t="s">
        <v>151</v>
      </c>
      <c r="B81" s="23" t="s">
        <v>34</v>
      </c>
      <c r="C81" s="28" t="s">
        <v>46</v>
      </c>
      <c r="D81" s="28">
        <v>249.5</v>
      </c>
      <c r="E81" s="28">
        <v>207.4</v>
      </c>
      <c r="F81" s="29">
        <f t="shared" si="19"/>
        <v>120.29893924783028</v>
      </c>
      <c r="G81" s="29">
        <f t="shared" si="20"/>
        <v>79.701060752169724</v>
      </c>
      <c r="H81" s="28">
        <v>90</v>
      </c>
      <c r="I81" s="29">
        <f t="shared" si="21"/>
        <v>169.70106075216972</v>
      </c>
      <c r="M81" s="31"/>
      <c r="Q81" s="17"/>
      <c r="R81" s="17"/>
      <c r="S81" s="17"/>
      <c r="T81" s="19">
        <f>F81</f>
        <v>120.29893924783028</v>
      </c>
      <c r="U81" s="20">
        <f t="shared" si="22"/>
        <v>169.70106075216972</v>
      </c>
      <c r="V81" s="35">
        <v>75</v>
      </c>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row>
    <row r="82" spans="1:108" s="11" customFormat="1" x14ac:dyDescent="0.2">
      <c r="A82" s="24" t="s">
        <v>152</v>
      </c>
      <c r="B82" s="25" t="s">
        <v>40</v>
      </c>
      <c r="C82" s="28" t="s">
        <v>37</v>
      </c>
      <c r="D82" s="28">
        <v>277.8</v>
      </c>
      <c r="E82" s="28">
        <v>230.6</v>
      </c>
      <c r="F82" s="29">
        <f t="shared" si="19"/>
        <v>120.4683434518647</v>
      </c>
      <c r="G82" s="29">
        <f t="shared" si="20"/>
        <v>79.531656548135302</v>
      </c>
      <c r="H82" s="28">
        <v>90</v>
      </c>
      <c r="I82" s="29">
        <f t="shared" si="21"/>
        <v>169.53165654813529</v>
      </c>
      <c r="M82" s="31"/>
      <c r="Q82" s="17"/>
      <c r="R82" s="17"/>
      <c r="S82" s="17"/>
      <c r="T82" s="19">
        <f>F82</f>
        <v>120.4683434518647</v>
      </c>
      <c r="U82" s="20">
        <f t="shared" si="22"/>
        <v>169.53165654813529</v>
      </c>
      <c r="V82" s="35">
        <v>76</v>
      </c>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row>
    <row r="83" spans="1:108" s="11" customFormat="1" x14ac:dyDescent="0.2">
      <c r="A83" s="24" t="s">
        <v>153</v>
      </c>
      <c r="B83" s="23" t="s">
        <v>27</v>
      </c>
      <c r="C83" s="28" t="s">
        <v>31</v>
      </c>
      <c r="D83" s="28">
        <v>137.5</v>
      </c>
      <c r="E83" s="28">
        <v>109</v>
      </c>
      <c r="F83" s="29">
        <f t="shared" si="19"/>
        <v>126.1467889908257</v>
      </c>
      <c r="G83" s="29">
        <f t="shared" si="20"/>
        <v>73.853211009174302</v>
      </c>
      <c r="H83" s="28">
        <v>95</v>
      </c>
      <c r="I83" s="29">
        <f t="shared" si="21"/>
        <v>168.85321100917429</v>
      </c>
      <c r="M83" s="31"/>
      <c r="Q83" s="17"/>
      <c r="R83" s="17"/>
      <c r="S83" s="17"/>
      <c r="T83" s="19">
        <f>F83</f>
        <v>126.1467889908257</v>
      </c>
      <c r="U83" s="20">
        <f t="shared" si="22"/>
        <v>168.85321100917429</v>
      </c>
      <c r="V83" s="35">
        <v>77</v>
      </c>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row>
    <row r="84" spans="1:108" s="11" customFormat="1" x14ac:dyDescent="0.2">
      <c r="A84" s="24" t="s">
        <v>154</v>
      </c>
      <c r="B84" s="23" t="s">
        <v>40</v>
      </c>
      <c r="C84" s="28" t="s">
        <v>31</v>
      </c>
      <c r="D84" s="28">
        <v>137.80000000000001</v>
      </c>
      <c r="E84" s="28">
        <v>109</v>
      </c>
      <c r="F84" s="29">
        <f t="shared" si="19"/>
        <v>126.42201834862385</v>
      </c>
      <c r="G84" s="29">
        <f t="shared" si="20"/>
        <v>73.577981651376149</v>
      </c>
      <c r="H84" s="28">
        <v>95</v>
      </c>
      <c r="I84" s="29">
        <f t="shared" si="21"/>
        <v>168.57798165137615</v>
      </c>
      <c r="M84" s="31"/>
      <c r="Q84" s="17"/>
      <c r="R84" s="17"/>
      <c r="S84" s="17"/>
      <c r="T84" s="19">
        <f>F84</f>
        <v>126.42201834862385</v>
      </c>
      <c r="U84" s="20">
        <f t="shared" si="22"/>
        <v>168.57798165137615</v>
      </c>
      <c r="V84" s="35">
        <v>78</v>
      </c>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row>
    <row r="85" spans="1:108" s="11" customFormat="1" x14ac:dyDescent="0.2">
      <c r="A85" s="24" t="s">
        <v>155</v>
      </c>
      <c r="B85" s="23" t="s">
        <v>124</v>
      </c>
      <c r="C85" s="28" t="s">
        <v>46</v>
      </c>
      <c r="D85" s="28">
        <v>252.3</v>
      </c>
      <c r="E85" s="28">
        <v>207.4</v>
      </c>
      <c r="F85" s="29">
        <f t="shared" ref="F85:F116" si="23">D85/E85*100</f>
        <v>121.64898746383798</v>
      </c>
      <c r="G85" s="29">
        <f t="shared" ref="G85:G116" si="24">200-F85</f>
        <v>78.351012536162017</v>
      </c>
      <c r="H85" s="28">
        <v>90</v>
      </c>
      <c r="I85" s="29">
        <f t="shared" ref="I85:I116" si="25">SUM(G85:H85)</f>
        <v>168.35101253616202</v>
      </c>
      <c r="M85" s="31"/>
      <c r="Q85" s="17" t="s">
        <v>122</v>
      </c>
      <c r="R85" s="17">
        <v>4</v>
      </c>
      <c r="S85" s="17">
        <v>115.7</v>
      </c>
      <c r="T85" s="32">
        <f>S85</f>
        <v>115.7</v>
      </c>
      <c r="U85" s="20">
        <f t="shared" si="22"/>
        <v>168.35101253616202</v>
      </c>
      <c r="V85" s="35">
        <v>79</v>
      </c>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row>
    <row r="86" spans="1:108" s="11" customFormat="1" x14ac:dyDescent="0.2">
      <c r="A86" s="37" t="s">
        <v>156</v>
      </c>
      <c r="B86" s="25" t="s">
        <v>84</v>
      </c>
      <c r="C86" s="28" t="s">
        <v>37</v>
      </c>
      <c r="D86" s="41">
        <v>293.2</v>
      </c>
      <c r="E86" s="28">
        <v>230.6</v>
      </c>
      <c r="F86" s="29">
        <f t="shared" si="23"/>
        <v>127.14657415437989</v>
      </c>
      <c r="G86" s="29">
        <f t="shared" si="24"/>
        <v>72.853425845620109</v>
      </c>
      <c r="H86" s="28">
        <v>95</v>
      </c>
      <c r="I86" s="29">
        <f t="shared" si="25"/>
        <v>167.85342584562011</v>
      </c>
      <c r="K86" s="43"/>
      <c r="M86" s="31"/>
      <c r="Q86" s="17" t="s">
        <v>76</v>
      </c>
      <c r="R86" s="17">
        <v>3</v>
      </c>
      <c r="S86" s="17">
        <v>118</v>
      </c>
      <c r="T86" s="32">
        <f>S86</f>
        <v>118</v>
      </c>
      <c r="U86" s="20">
        <f t="shared" si="22"/>
        <v>167.85342584562011</v>
      </c>
      <c r="V86" s="35">
        <v>80</v>
      </c>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row>
    <row r="87" spans="1:108" s="11" customFormat="1" x14ac:dyDescent="0.2">
      <c r="A87" s="24" t="s">
        <v>157</v>
      </c>
      <c r="B87" s="23" t="s">
        <v>24</v>
      </c>
      <c r="C87" s="28" t="s">
        <v>37</v>
      </c>
      <c r="D87" s="28">
        <v>282.10000000000002</v>
      </c>
      <c r="E87" s="28">
        <v>230.6</v>
      </c>
      <c r="F87" s="29">
        <f t="shared" si="23"/>
        <v>122.33304423243713</v>
      </c>
      <c r="G87" s="29">
        <f t="shared" si="24"/>
        <v>77.666955767562868</v>
      </c>
      <c r="H87" s="28">
        <v>90</v>
      </c>
      <c r="I87" s="29">
        <f t="shared" si="25"/>
        <v>167.66695576756285</v>
      </c>
      <c r="M87" s="31"/>
      <c r="Q87" s="17"/>
      <c r="R87" s="17"/>
      <c r="S87" s="17"/>
      <c r="T87" s="19">
        <f t="shared" ref="T87:T108" si="26">F87</f>
        <v>122.33304423243713</v>
      </c>
      <c r="U87" s="20">
        <f t="shared" si="22"/>
        <v>167.66695576756285</v>
      </c>
      <c r="V87" s="35">
        <v>81</v>
      </c>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row>
    <row r="88" spans="1:108" s="11" customFormat="1" x14ac:dyDescent="0.2">
      <c r="A88" s="24" t="s">
        <v>158</v>
      </c>
      <c r="B88" s="23" t="s">
        <v>24</v>
      </c>
      <c r="C88" s="28" t="s">
        <v>25</v>
      </c>
      <c r="D88" s="28">
        <v>64.3</v>
      </c>
      <c r="E88" s="28">
        <v>48</v>
      </c>
      <c r="F88" s="29">
        <f t="shared" si="23"/>
        <v>133.95833333333334</v>
      </c>
      <c r="G88" s="29">
        <f t="shared" si="24"/>
        <v>66.041666666666657</v>
      </c>
      <c r="H88" s="28">
        <v>100</v>
      </c>
      <c r="I88" s="29">
        <f t="shared" si="25"/>
        <v>166.04166666666666</v>
      </c>
      <c r="M88" s="31"/>
      <c r="Q88" s="17"/>
      <c r="R88" s="17"/>
      <c r="S88" s="17"/>
      <c r="T88" s="19">
        <f t="shared" si="26"/>
        <v>133.95833333333334</v>
      </c>
      <c r="U88" s="20">
        <f t="shared" si="22"/>
        <v>166.04166666666666</v>
      </c>
      <c r="V88" s="35">
        <v>82</v>
      </c>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row>
    <row r="89" spans="1:108" s="11" customFormat="1" x14ac:dyDescent="0.2">
      <c r="A89" s="24" t="s">
        <v>159</v>
      </c>
      <c r="B89" s="23" t="s">
        <v>84</v>
      </c>
      <c r="C89" s="28" t="s">
        <v>46</v>
      </c>
      <c r="D89" s="28">
        <v>258.10000000000002</v>
      </c>
      <c r="E89" s="28">
        <v>207.4</v>
      </c>
      <c r="F89" s="29">
        <f t="shared" si="23"/>
        <v>124.44551591128254</v>
      </c>
      <c r="G89" s="29">
        <f t="shared" si="24"/>
        <v>75.554484088717459</v>
      </c>
      <c r="H89" s="28">
        <v>90</v>
      </c>
      <c r="I89" s="29">
        <f t="shared" si="25"/>
        <v>165.55448408871746</v>
      </c>
      <c r="M89" s="31"/>
      <c r="Q89" s="17"/>
      <c r="R89" s="17"/>
      <c r="S89" s="17"/>
      <c r="T89" s="19">
        <f t="shared" si="26"/>
        <v>124.44551591128254</v>
      </c>
      <c r="U89" s="20">
        <f t="shared" si="22"/>
        <v>165.55448408871746</v>
      </c>
      <c r="V89" s="35">
        <v>83</v>
      </c>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row>
    <row r="90" spans="1:108" s="11" customFormat="1" x14ac:dyDescent="0.2">
      <c r="A90" s="24" t="s">
        <v>160</v>
      </c>
      <c r="B90" s="23" t="s">
        <v>34</v>
      </c>
      <c r="C90" s="28" t="s">
        <v>31</v>
      </c>
      <c r="D90" s="28">
        <v>141.5</v>
      </c>
      <c r="E90" s="28">
        <v>109</v>
      </c>
      <c r="F90" s="29">
        <f t="shared" si="23"/>
        <v>129.81651376146789</v>
      </c>
      <c r="G90" s="29">
        <f t="shared" si="24"/>
        <v>70.183486238532112</v>
      </c>
      <c r="H90" s="28">
        <v>95</v>
      </c>
      <c r="I90" s="29">
        <f t="shared" si="25"/>
        <v>165.18348623853211</v>
      </c>
      <c r="M90" s="31"/>
      <c r="Q90" s="17"/>
      <c r="R90" s="17"/>
      <c r="S90" s="17"/>
      <c r="T90" s="19">
        <f t="shared" si="26"/>
        <v>129.81651376146789</v>
      </c>
      <c r="U90" s="20">
        <f t="shared" si="22"/>
        <v>165.18348623853211</v>
      </c>
      <c r="V90" s="35">
        <v>84</v>
      </c>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row>
    <row r="91" spans="1:108" s="11" customFormat="1" x14ac:dyDescent="0.2">
      <c r="A91" s="24" t="s">
        <v>161</v>
      </c>
      <c r="B91" s="23" t="s">
        <v>40</v>
      </c>
      <c r="C91" s="28" t="s">
        <v>37</v>
      </c>
      <c r="D91" s="34">
        <v>288</v>
      </c>
      <c r="E91" s="28">
        <v>230.6</v>
      </c>
      <c r="F91" s="29">
        <f t="shared" si="23"/>
        <v>124.89158716392022</v>
      </c>
      <c r="G91" s="29">
        <f t="shared" si="24"/>
        <v>75.108412836079779</v>
      </c>
      <c r="H91" s="34">
        <v>90</v>
      </c>
      <c r="I91" s="29">
        <f t="shared" si="25"/>
        <v>165.10841283607976</v>
      </c>
      <c r="K91" s="25"/>
      <c r="L91" s="27"/>
      <c r="M91" s="40"/>
      <c r="N91" s="27"/>
      <c r="O91" s="25"/>
      <c r="Q91" s="17"/>
      <c r="R91" s="18"/>
      <c r="S91" s="18"/>
      <c r="T91" s="19">
        <f t="shared" si="26"/>
        <v>124.89158716392022</v>
      </c>
      <c r="U91" s="20">
        <f t="shared" si="22"/>
        <v>165.10841283607976</v>
      </c>
      <c r="V91" s="35">
        <v>85</v>
      </c>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row>
    <row r="92" spans="1:108" s="11" customFormat="1" x14ac:dyDescent="0.2">
      <c r="A92" s="24" t="s">
        <v>162</v>
      </c>
      <c r="B92" s="23" t="s">
        <v>34</v>
      </c>
      <c r="C92" s="28" t="s">
        <v>31</v>
      </c>
      <c r="D92" s="28">
        <v>142.4</v>
      </c>
      <c r="E92" s="28">
        <v>109</v>
      </c>
      <c r="F92" s="29">
        <f t="shared" si="23"/>
        <v>130.64220183486239</v>
      </c>
      <c r="G92" s="29">
        <f t="shared" si="24"/>
        <v>69.357798165137609</v>
      </c>
      <c r="H92" s="28">
        <v>95</v>
      </c>
      <c r="I92" s="29">
        <f t="shared" si="25"/>
        <v>164.35779816513761</v>
      </c>
      <c r="M92" s="31"/>
      <c r="Q92" s="17"/>
      <c r="R92" s="17"/>
      <c r="S92" s="17"/>
      <c r="T92" s="19">
        <f t="shared" si="26"/>
        <v>130.64220183486239</v>
      </c>
      <c r="U92" s="20">
        <f t="shared" si="22"/>
        <v>164.35779816513761</v>
      </c>
      <c r="V92" s="35">
        <v>86</v>
      </c>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row>
    <row r="93" spans="1:108" s="11" customFormat="1" x14ac:dyDescent="0.2">
      <c r="A93" s="24" t="s">
        <v>163</v>
      </c>
      <c r="B93" s="23" t="s">
        <v>40</v>
      </c>
      <c r="C93" s="28" t="s">
        <v>37</v>
      </c>
      <c r="D93" s="28">
        <v>289.8</v>
      </c>
      <c r="E93" s="28">
        <v>230.6</v>
      </c>
      <c r="F93" s="29">
        <f t="shared" si="23"/>
        <v>125.67215958369471</v>
      </c>
      <c r="G93" s="29">
        <f t="shared" si="24"/>
        <v>74.327840416305293</v>
      </c>
      <c r="H93" s="28">
        <v>90</v>
      </c>
      <c r="I93" s="29">
        <f t="shared" si="25"/>
        <v>164.32784041630529</v>
      </c>
      <c r="M93" s="31"/>
      <c r="Q93" s="17"/>
      <c r="R93" s="17"/>
      <c r="S93" s="17"/>
      <c r="T93" s="19">
        <f t="shared" si="26"/>
        <v>125.67215958369471</v>
      </c>
      <c r="U93" s="20">
        <f t="shared" si="22"/>
        <v>164.32784041630529</v>
      </c>
      <c r="V93" s="35">
        <v>87</v>
      </c>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row>
    <row r="94" spans="1:108" s="11" customFormat="1" x14ac:dyDescent="0.2">
      <c r="A94" s="24" t="s">
        <v>164</v>
      </c>
      <c r="B94" s="23" t="s">
        <v>40</v>
      </c>
      <c r="C94" s="28" t="s">
        <v>31</v>
      </c>
      <c r="D94" s="28">
        <v>142.9</v>
      </c>
      <c r="E94" s="28">
        <v>109</v>
      </c>
      <c r="F94" s="29">
        <f t="shared" si="23"/>
        <v>131.10091743119267</v>
      </c>
      <c r="G94" s="29">
        <f t="shared" si="24"/>
        <v>68.89908256880733</v>
      </c>
      <c r="H94" s="28">
        <v>95</v>
      </c>
      <c r="I94" s="29">
        <f t="shared" si="25"/>
        <v>163.89908256880733</v>
      </c>
      <c r="M94" s="31"/>
      <c r="Q94" s="17"/>
      <c r="R94" s="17"/>
      <c r="S94" s="17"/>
      <c r="T94" s="19">
        <f t="shared" si="26"/>
        <v>131.10091743119267</v>
      </c>
      <c r="U94" s="20">
        <f t="shared" si="22"/>
        <v>163.89908256880733</v>
      </c>
      <c r="V94" s="35">
        <v>88</v>
      </c>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row>
    <row r="95" spans="1:108" s="11" customFormat="1" x14ac:dyDescent="0.2">
      <c r="A95" s="24" t="s">
        <v>165</v>
      </c>
      <c r="B95" s="23" t="s">
        <v>27</v>
      </c>
      <c r="C95" s="28" t="s">
        <v>46</v>
      </c>
      <c r="D95" s="28">
        <v>255.7</v>
      </c>
      <c r="E95" s="28">
        <v>207.4</v>
      </c>
      <c r="F95" s="29">
        <f t="shared" si="23"/>
        <v>123.28833172613307</v>
      </c>
      <c r="G95" s="29">
        <f t="shared" si="24"/>
        <v>76.711668273866934</v>
      </c>
      <c r="H95" s="28">
        <v>85</v>
      </c>
      <c r="I95" s="29">
        <f t="shared" si="25"/>
        <v>161.71166827386693</v>
      </c>
      <c r="M95" s="31"/>
      <c r="Q95" s="17"/>
      <c r="R95" s="17"/>
      <c r="S95" s="17"/>
      <c r="T95" s="19">
        <f t="shared" si="26"/>
        <v>123.28833172613307</v>
      </c>
      <c r="U95" s="20">
        <f t="shared" si="22"/>
        <v>161.71166827386693</v>
      </c>
      <c r="V95" s="35">
        <v>89</v>
      </c>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row>
    <row r="96" spans="1:108" s="11" customFormat="1" x14ac:dyDescent="0.2">
      <c r="A96" s="24" t="s">
        <v>166</v>
      </c>
      <c r="B96" s="25" t="s">
        <v>24</v>
      </c>
      <c r="C96" s="28" t="s">
        <v>48</v>
      </c>
      <c r="D96" s="28">
        <v>52.9</v>
      </c>
      <c r="E96" s="28">
        <v>39.5</v>
      </c>
      <c r="F96" s="29">
        <f t="shared" si="23"/>
        <v>133.92405063291139</v>
      </c>
      <c r="G96" s="29">
        <f t="shared" si="24"/>
        <v>66.075949367088612</v>
      </c>
      <c r="H96" s="28">
        <v>95</v>
      </c>
      <c r="I96" s="29">
        <f t="shared" si="25"/>
        <v>161.07594936708861</v>
      </c>
      <c r="M96" s="31"/>
      <c r="Q96" s="17"/>
      <c r="R96" s="17"/>
      <c r="S96" s="17"/>
      <c r="T96" s="19">
        <f t="shared" si="26"/>
        <v>133.92405063291139</v>
      </c>
      <c r="U96" s="20">
        <f t="shared" si="22"/>
        <v>161.07594936708861</v>
      </c>
      <c r="V96" s="35">
        <v>90</v>
      </c>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row>
    <row r="97" spans="1:108" s="11" customFormat="1" x14ac:dyDescent="0.2">
      <c r="A97" s="24" t="s">
        <v>167</v>
      </c>
      <c r="B97" s="23" t="s">
        <v>40</v>
      </c>
      <c r="C97" s="28" t="s">
        <v>46</v>
      </c>
      <c r="D97" s="34">
        <v>257.5</v>
      </c>
      <c r="E97" s="28">
        <v>207.4</v>
      </c>
      <c r="F97" s="29">
        <f t="shared" si="23"/>
        <v>124.15621986499517</v>
      </c>
      <c r="G97" s="29">
        <f t="shared" si="24"/>
        <v>75.843780135004835</v>
      </c>
      <c r="H97" s="34">
        <v>85</v>
      </c>
      <c r="I97" s="29">
        <f t="shared" si="25"/>
        <v>160.84378013500483</v>
      </c>
      <c r="K97" s="25"/>
      <c r="L97" s="27"/>
      <c r="M97" s="40"/>
      <c r="N97" s="27"/>
      <c r="O97" s="25"/>
      <c r="Q97" s="17"/>
      <c r="R97" s="18"/>
      <c r="S97" s="18"/>
      <c r="T97" s="19">
        <f t="shared" si="26"/>
        <v>124.15621986499517</v>
      </c>
      <c r="U97" s="20">
        <f t="shared" si="22"/>
        <v>160.84378013500483</v>
      </c>
      <c r="V97" s="35">
        <v>91</v>
      </c>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row>
    <row r="98" spans="1:108" s="11" customFormat="1" x14ac:dyDescent="0.2">
      <c r="A98" s="24" t="s">
        <v>168</v>
      </c>
      <c r="B98" s="25" t="s">
        <v>132</v>
      </c>
      <c r="C98" s="28" t="s">
        <v>25</v>
      </c>
      <c r="D98" s="34">
        <v>64.5</v>
      </c>
      <c r="E98" s="28">
        <v>48</v>
      </c>
      <c r="F98" s="29">
        <f t="shared" si="23"/>
        <v>134.375</v>
      </c>
      <c r="G98" s="29">
        <f t="shared" si="24"/>
        <v>65.625</v>
      </c>
      <c r="H98" s="34">
        <v>95</v>
      </c>
      <c r="I98" s="29">
        <f t="shared" si="25"/>
        <v>160.625</v>
      </c>
      <c r="K98" s="25"/>
      <c r="L98" s="27"/>
      <c r="M98" s="40"/>
      <c r="N98" s="27"/>
      <c r="O98" s="25"/>
      <c r="Q98" s="17"/>
      <c r="R98" s="18"/>
      <c r="S98" s="18"/>
      <c r="T98" s="19">
        <f t="shared" si="26"/>
        <v>134.375</v>
      </c>
      <c r="U98" s="20">
        <f t="shared" si="22"/>
        <v>160.625</v>
      </c>
      <c r="V98" s="35">
        <v>92</v>
      </c>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row>
    <row r="99" spans="1:108" s="11" customFormat="1" x14ac:dyDescent="0.2">
      <c r="A99" s="24" t="s">
        <v>169</v>
      </c>
      <c r="B99" s="23" t="s">
        <v>34</v>
      </c>
      <c r="C99" s="28" t="s">
        <v>46</v>
      </c>
      <c r="D99" s="28">
        <v>258.60000000000002</v>
      </c>
      <c r="E99" s="28">
        <v>207.4</v>
      </c>
      <c r="F99" s="29">
        <f t="shared" si="23"/>
        <v>124.68659594985536</v>
      </c>
      <c r="G99" s="29">
        <f t="shared" si="24"/>
        <v>75.313404050144641</v>
      </c>
      <c r="H99" s="28">
        <v>85</v>
      </c>
      <c r="I99" s="29">
        <f t="shared" si="25"/>
        <v>160.31340405014464</v>
      </c>
      <c r="M99" s="31"/>
      <c r="Q99" s="17"/>
      <c r="R99" s="17"/>
      <c r="S99" s="17"/>
      <c r="T99" s="19">
        <f t="shared" si="26"/>
        <v>124.68659594985536</v>
      </c>
      <c r="U99" s="20">
        <f t="shared" si="22"/>
        <v>160.31340405014464</v>
      </c>
      <c r="V99" s="35">
        <v>93</v>
      </c>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row>
    <row r="100" spans="1:108" s="11" customFormat="1" x14ac:dyDescent="0.2">
      <c r="A100" s="22" t="s">
        <v>170</v>
      </c>
      <c r="B100" s="23" t="s">
        <v>124</v>
      </c>
      <c r="C100" s="28" t="s">
        <v>46</v>
      </c>
      <c r="D100" s="28">
        <v>259.10000000000002</v>
      </c>
      <c r="E100" s="28">
        <v>207.4</v>
      </c>
      <c r="F100" s="29">
        <f t="shared" si="23"/>
        <v>124.92767598842815</v>
      </c>
      <c r="G100" s="29">
        <f t="shared" si="24"/>
        <v>75.072324011571851</v>
      </c>
      <c r="H100" s="28">
        <v>85</v>
      </c>
      <c r="I100" s="29">
        <f t="shared" si="25"/>
        <v>160.07232401157185</v>
      </c>
      <c r="M100" s="31"/>
      <c r="Q100" s="83" t="s">
        <v>145</v>
      </c>
      <c r="R100" s="83">
        <v>7</v>
      </c>
      <c r="S100" s="83">
        <v>116.2</v>
      </c>
      <c r="T100" s="19">
        <f t="shared" si="26"/>
        <v>124.92767598842815</v>
      </c>
      <c r="U100" s="20">
        <f t="shared" si="22"/>
        <v>160.07232401157185</v>
      </c>
      <c r="V100" s="35">
        <v>94</v>
      </c>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row>
    <row r="101" spans="1:108" s="11" customFormat="1" x14ac:dyDescent="0.2">
      <c r="A101" s="24" t="s">
        <v>171</v>
      </c>
      <c r="B101" s="23" t="s">
        <v>24</v>
      </c>
      <c r="C101" s="28" t="s">
        <v>37</v>
      </c>
      <c r="D101" s="28">
        <v>311.5</v>
      </c>
      <c r="E101" s="28">
        <v>230.6</v>
      </c>
      <c r="F101" s="29">
        <f t="shared" si="23"/>
        <v>135.08239375542064</v>
      </c>
      <c r="G101" s="29">
        <f t="shared" si="24"/>
        <v>64.91760624457936</v>
      </c>
      <c r="H101" s="28">
        <v>95</v>
      </c>
      <c r="I101" s="29">
        <f t="shared" si="25"/>
        <v>159.91760624457936</v>
      </c>
      <c r="M101" s="31"/>
      <c r="Q101" s="17"/>
      <c r="R101" s="17"/>
      <c r="S101" s="17"/>
      <c r="T101" s="19">
        <f t="shared" si="26"/>
        <v>135.08239375542064</v>
      </c>
      <c r="U101" s="20">
        <f t="shared" si="22"/>
        <v>159.91760624457936</v>
      </c>
      <c r="V101" s="35">
        <v>95</v>
      </c>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row>
    <row r="102" spans="1:108" s="11" customFormat="1" x14ac:dyDescent="0.2">
      <c r="A102" s="22" t="s">
        <v>172</v>
      </c>
      <c r="B102" s="23" t="s">
        <v>24</v>
      </c>
      <c r="C102" s="28" t="s">
        <v>25</v>
      </c>
      <c r="D102" s="28">
        <v>64.900000000000006</v>
      </c>
      <c r="E102" s="28">
        <v>48</v>
      </c>
      <c r="F102" s="29">
        <f t="shared" si="23"/>
        <v>135.20833333333334</v>
      </c>
      <c r="G102" s="29">
        <f t="shared" si="24"/>
        <v>64.791666666666657</v>
      </c>
      <c r="H102" s="28">
        <v>95</v>
      </c>
      <c r="I102" s="29">
        <f t="shared" si="25"/>
        <v>159.79166666666666</v>
      </c>
      <c r="M102" s="31"/>
      <c r="Q102" s="17"/>
      <c r="R102" s="17"/>
      <c r="S102" s="17"/>
      <c r="T102" s="19">
        <f t="shared" si="26"/>
        <v>135.20833333333334</v>
      </c>
      <c r="U102" s="20">
        <f t="shared" si="22"/>
        <v>159.79166666666666</v>
      </c>
      <c r="V102" s="35">
        <v>96</v>
      </c>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row>
    <row r="103" spans="1:108" s="11" customFormat="1" x14ac:dyDescent="0.2">
      <c r="A103" s="24" t="s">
        <v>173</v>
      </c>
      <c r="B103" s="23" t="s">
        <v>24</v>
      </c>
      <c r="C103" s="28" t="s">
        <v>25</v>
      </c>
      <c r="D103" s="28">
        <v>65.099999999999994</v>
      </c>
      <c r="E103" s="28">
        <v>48</v>
      </c>
      <c r="F103" s="29">
        <f t="shared" si="23"/>
        <v>135.625</v>
      </c>
      <c r="G103" s="29">
        <f t="shared" si="24"/>
        <v>64.375</v>
      </c>
      <c r="H103" s="28">
        <v>95</v>
      </c>
      <c r="I103" s="29">
        <f t="shared" si="25"/>
        <v>159.375</v>
      </c>
      <c r="M103" s="31"/>
      <c r="Q103" s="17"/>
      <c r="R103" s="17"/>
      <c r="S103" s="17"/>
      <c r="T103" s="19">
        <f t="shared" si="26"/>
        <v>135.625</v>
      </c>
      <c r="U103" s="20">
        <f t="shared" si="22"/>
        <v>159.375</v>
      </c>
      <c r="V103" s="35">
        <v>97</v>
      </c>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row>
    <row r="104" spans="1:108" s="11" customFormat="1" x14ac:dyDescent="0.2">
      <c r="A104" s="22" t="s">
        <v>174</v>
      </c>
      <c r="B104" s="23" t="s">
        <v>34</v>
      </c>
      <c r="C104" s="28" t="s">
        <v>31</v>
      </c>
      <c r="D104" s="28">
        <v>142.9</v>
      </c>
      <c r="E104" s="28">
        <v>109</v>
      </c>
      <c r="F104" s="29">
        <f t="shared" si="23"/>
        <v>131.10091743119267</v>
      </c>
      <c r="G104" s="29">
        <f t="shared" si="24"/>
        <v>68.89908256880733</v>
      </c>
      <c r="H104" s="28">
        <v>90</v>
      </c>
      <c r="I104" s="29">
        <f t="shared" si="25"/>
        <v>158.89908256880733</v>
      </c>
      <c r="M104" s="31"/>
      <c r="Q104" s="17"/>
      <c r="R104" s="17"/>
      <c r="S104" s="17"/>
      <c r="T104" s="19">
        <f t="shared" si="26"/>
        <v>131.10091743119267</v>
      </c>
      <c r="U104" s="20">
        <f t="shared" si="22"/>
        <v>158.89908256880733</v>
      </c>
      <c r="V104" s="35">
        <v>98</v>
      </c>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row>
    <row r="105" spans="1:108" s="11" customFormat="1" x14ac:dyDescent="0.2">
      <c r="A105" s="24" t="s">
        <v>176</v>
      </c>
      <c r="B105" s="25" t="s">
        <v>40</v>
      </c>
      <c r="C105" s="28" t="s">
        <v>37</v>
      </c>
      <c r="D105" s="28">
        <v>292.5</v>
      </c>
      <c r="E105" s="28">
        <v>230.6</v>
      </c>
      <c r="F105" s="29">
        <f t="shared" si="23"/>
        <v>126.84301821335646</v>
      </c>
      <c r="G105" s="29">
        <f t="shared" si="24"/>
        <v>73.156981786643541</v>
      </c>
      <c r="H105" s="28">
        <v>85</v>
      </c>
      <c r="I105" s="29">
        <f t="shared" si="25"/>
        <v>158.15698178664354</v>
      </c>
      <c r="M105" s="31"/>
      <c r="Q105" s="17"/>
      <c r="R105" s="17"/>
      <c r="S105" s="17"/>
      <c r="T105" s="19">
        <f t="shared" si="26"/>
        <v>126.84301821335646</v>
      </c>
      <c r="U105" s="20">
        <f t="shared" si="22"/>
        <v>158.15698178664354</v>
      </c>
      <c r="V105" s="35">
        <v>99</v>
      </c>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row>
    <row r="106" spans="1:108" s="11" customFormat="1" x14ac:dyDescent="0.2">
      <c r="A106" s="24" t="s">
        <v>175</v>
      </c>
      <c r="B106" s="23" t="s">
        <v>27</v>
      </c>
      <c r="C106" s="28" t="s">
        <v>31</v>
      </c>
      <c r="D106" s="28">
        <v>143.69999999999999</v>
      </c>
      <c r="E106" s="28">
        <v>109</v>
      </c>
      <c r="F106" s="29">
        <f t="shared" si="23"/>
        <v>131.83486238532109</v>
      </c>
      <c r="G106" s="29">
        <f t="shared" si="24"/>
        <v>68.165137614678912</v>
      </c>
      <c r="H106" s="28">
        <v>90</v>
      </c>
      <c r="I106" s="29">
        <f t="shared" si="25"/>
        <v>158.16513761467891</v>
      </c>
      <c r="M106" s="31"/>
      <c r="Q106" s="17"/>
      <c r="R106" s="17"/>
      <c r="S106" s="17"/>
      <c r="T106" s="19">
        <f t="shared" si="26"/>
        <v>131.83486238532109</v>
      </c>
      <c r="U106" s="20">
        <f t="shared" si="22"/>
        <v>158.16513761467891</v>
      </c>
      <c r="V106" s="35">
        <v>100</v>
      </c>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row>
    <row r="107" spans="1:108" s="11" customFormat="1" x14ac:dyDescent="0.2">
      <c r="A107" s="22" t="s">
        <v>177</v>
      </c>
      <c r="B107" s="23" t="s">
        <v>34</v>
      </c>
      <c r="C107" s="28" t="s">
        <v>25</v>
      </c>
      <c r="D107" s="28">
        <v>65.900000000000006</v>
      </c>
      <c r="E107" s="28">
        <v>48</v>
      </c>
      <c r="F107" s="29">
        <f t="shared" si="23"/>
        <v>137.29166666666669</v>
      </c>
      <c r="G107" s="29">
        <f t="shared" si="24"/>
        <v>62.708333333333314</v>
      </c>
      <c r="H107" s="28">
        <v>95</v>
      </c>
      <c r="I107" s="29">
        <f t="shared" si="25"/>
        <v>157.70833333333331</v>
      </c>
      <c r="M107" s="31"/>
      <c r="Q107" s="17"/>
      <c r="R107" s="17"/>
      <c r="S107" s="17"/>
      <c r="T107" s="19">
        <f t="shared" si="26"/>
        <v>137.29166666666669</v>
      </c>
      <c r="U107" s="20">
        <f t="shared" si="22"/>
        <v>157.70833333333331</v>
      </c>
      <c r="V107" s="35">
        <v>101</v>
      </c>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row>
    <row r="108" spans="1:108" s="11" customFormat="1" x14ac:dyDescent="0.2">
      <c r="A108" s="24" t="s">
        <v>178</v>
      </c>
      <c r="B108" s="23" t="s">
        <v>34</v>
      </c>
      <c r="C108" s="28" t="s">
        <v>46</v>
      </c>
      <c r="D108" s="28">
        <v>254.2</v>
      </c>
      <c r="E108" s="28">
        <v>207.4</v>
      </c>
      <c r="F108" s="29">
        <f t="shared" si="23"/>
        <v>122.56509161041464</v>
      </c>
      <c r="G108" s="29">
        <f t="shared" si="24"/>
        <v>77.43490838958536</v>
      </c>
      <c r="H108" s="28">
        <v>80</v>
      </c>
      <c r="I108" s="29">
        <f t="shared" si="25"/>
        <v>157.43490838958536</v>
      </c>
      <c r="M108" s="31"/>
      <c r="Q108" s="17"/>
      <c r="R108" s="17"/>
      <c r="S108" s="17"/>
      <c r="T108" s="19">
        <f t="shared" si="26"/>
        <v>122.56509161041464</v>
      </c>
      <c r="U108" s="20">
        <f t="shared" si="22"/>
        <v>157.43490838958536</v>
      </c>
      <c r="V108" s="35">
        <v>102</v>
      </c>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row>
    <row r="109" spans="1:108" s="11" customFormat="1" x14ac:dyDescent="0.2">
      <c r="A109" s="22" t="s">
        <v>179</v>
      </c>
      <c r="B109" s="23" t="s">
        <v>57</v>
      </c>
      <c r="C109" s="28" t="s">
        <v>46</v>
      </c>
      <c r="D109" s="28">
        <v>254.8</v>
      </c>
      <c r="E109" s="28">
        <v>207.4</v>
      </c>
      <c r="F109" s="29">
        <f t="shared" si="23"/>
        <v>122.85438765670203</v>
      </c>
      <c r="G109" s="29">
        <f t="shared" si="24"/>
        <v>77.145612343297969</v>
      </c>
      <c r="H109" s="28">
        <v>80</v>
      </c>
      <c r="I109" s="29">
        <f t="shared" si="25"/>
        <v>157.14561234329796</v>
      </c>
      <c r="M109" s="31"/>
      <c r="Q109" s="17" t="s">
        <v>122</v>
      </c>
      <c r="R109" s="17">
        <v>6</v>
      </c>
      <c r="S109" s="17">
        <v>117.1</v>
      </c>
      <c r="T109" s="32">
        <f>S109</f>
        <v>117.1</v>
      </c>
      <c r="U109" s="20">
        <f t="shared" si="22"/>
        <v>157.14561234329796</v>
      </c>
      <c r="V109" s="35">
        <v>103</v>
      </c>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row>
    <row r="110" spans="1:108" s="11" customFormat="1" x14ac:dyDescent="0.2">
      <c r="A110" s="10" t="s">
        <v>180</v>
      </c>
      <c r="B110" s="11" t="s">
        <v>40</v>
      </c>
      <c r="C110" s="28" t="s">
        <v>31</v>
      </c>
      <c r="D110" s="28">
        <v>144.9</v>
      </c>
      <c r="E110" s="28">
        <v>109</v>
      </c>
      <c r="F110" s="29">
        <f t="shared" si="23"/>
        <v>132.93577981651376</v>
      </c>
      <c r="G110" s="29">
        <f t="shared" si="24"/>
        <v>67.064220183486242</v>
      </c>
      <c r="H110" s="28">
        <v>90</v>
      </c>
      <c r="I110" s="29">
        <f t="shared" si="25"/>
        <v>157.06422018348624</v>
      </c>
      <c r="L110" s="13"/>
      <c r="M110" s="44"/>
      <c r="N110" s="13"/>
      <c r="Q110" s="17"/>
      <c r="R110" s="18"/>
      <c r="S110" s="18"/>
      <c r="T110" s="19">
        <f t="shared" ref="T110:T145" si="27">F110</f>
        <v>132.93577981651376</v>
      </c>
      <c r="U110" s="20">
        <f t="shared" si="22"/>
        <v>157.06422018348624</v>
      </c>
      <c r="V110" s="35">
        <v>104</v>
      </c>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row>
    <row r="111" spans="1:108" s="11" customFormat="1" x14ac:dyDescent="0.2">
      <c r="A111" s="22" t="s">
        <v>181</v>
      </c>
      <c r="B111" s="23" t="s">
        <v>34</v>
      </c>
      <c r="C111" s="28" t="s">
        <v>46</v>
      </c>
      <c r="D111" s="28">
        <v>265.7</v>
      </c>
      <c r="E111" s="28">
        <v>207.4</v>
      </c>
      <c r="F111" s="29">
        <f t="shared" si="23"/>
        <v>128.1099324975892</v>
      </c>
      <c r="G111" s="29">
        <f t="shared" si="24"/>
        <v>71.890067502410801</v>
      </c>
      <c r="H111" s="28">
        <v>85</v>
      </c>
      <c r="I111" s="29">
        <f t="shared" si="25"/>
        <v>156.8900675024108</v>
      </c>
      <c r="M111" s="31"/>
      <c r="Q111" s="17"/>
      <c r="R111" s="17"/>
      <c r="S111" s="17"/>
      <c r="T111" s="19">
        <f t="shared" si="27"/>
        <v>128.1099324975892</v>
      </c>
      <c r="U111" s="20">
        <f t="shared" ref="U111:U142" si="28">I111</f>
        <v>156.8900675024108</v>
      </c>
      <c r="V111" s="35">
        <v>105</v>
      </c>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row>
    <row r="112" spans="1:108" s="11" customFormat="1" x14ac:dyDescent="0.2">
      <c r="A112" s="22" t="s">
        <v>182</v>
      </c>
      <c r="B112" s="23" t="s">
        <v>40</v>
      </c>
      <c r="C112" s="28" t="s">
        <v>37</v>
      </c>
      <c r="D112" s="28">
        <v>307.5</v>
      </c>
      <c r="E112" s="28">
        <v>230.6</v>
      </c>
      <c r="F112" s="29">
        <f t="shared" si="23"/>
        <v>133.34778837814397</v>
      </c>
      <c r="G112" s="29">
        <f t="shared" si="24"/>
        <v>66.652211621856026</v>
      </c>
      <c r="H112" s="28">
        <v>90</v>
      </c>
      <c r="I112" s="29">
        <f t="shared" si="25"/>
        <v>156.65221162185603</v>
      </c>
      <c r="M112" s="31"/>
      <c r="Q112" s="17"/>
      <c r="R112" s="17"/>
      <c r="S112" s="17"/>
      <c r="T112" s="45">
        <f t="shared" si="27"/>
        <v>133.34778837814397</v>
      </c>
      <c r="U112" s="20">
        <f t="shared" si="28"/>
        <v>156.65221162185603</v>
      </c>
      <c r="V112" s="35">
        <v>106</v>
      </c>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row>
    <row r="113" spans="1:108" s="11" customFormat="1" x14ac:dyDescent="0.2">
      <c r="A113" s="22" t="s">
        <v>185</v>
      </c>
      <c r="B113" s="23" t="s">
        <v>57</v>
      </c>
      <c r="C113" s="28" t="s">
        <v>46</v>
      </c>
      <c r="D113" s="28">
        <v>266.60000000000002</v>
      </c>
      <c r="E113" s="28">
        <v>207.4</v>
      </c>
      <c r="F113" s="29">
        <f t="shared" si="23"/>
        <v>128.54387656702028</v>
      </c>
      <c r="G113" s="29">
        <f t="shared" si="24"/>
        <v>71.456123432979723</v>
      </c>
      <c r="H113" s="28">
        <v>85</v>
      </c>
      <c r="I113" s="29">
        <f t="shared" si="25"/>
        <v>156.45612343297972</v>
      </c>
      <c r="M113" s="31"/>
      <c r="Q113" s="17"/>
      <c r="R113" s="17"/>
      <c r="S113" s="17"/>
      <c r="T113" s="19">
        <f t="shared" si="27"/>
        <v>128.54387656702028</v>
      </c>
      <c r="U113" s="20">
        <f t="shared" si="28"/>
        <v>156.45612343297972</v>
      </c>
      <c r="V113" s="35">
        <v>107</v>
      </c>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row>
    <row r="114" spans="1:108" s="11" customFormat="1" x14ac:dyDescent="0.2">
      <c r="A114" s="24" t="s">
        <v>187</v>
      </c>
      <c r="B114" s="23" t="s">
        <v>124</v>
      </c>
      <c r="C114" s="28" t="s">
        <v>46</v>
      </c>
      <c r="D114" s="28">
        <v>269.2</v>
      </c>
      <c r="E114" s="28">
        <v>207.4</v>
      </c>
      <c r="F114" s="29">
        <f t="shared" si="23"/>
        <v>129.79749276759884</v>
      </c>
      <c r="G114" s="29">
        <f t="shared" si="24"/>
        <v>70.20250723240116</v>
      </c>
      <c r="H114" s="28">
        <v>85</v>
      </c>
      <c r="I114" s="29">
        <f t="shared" si="25"/>
        <v>155.20250723240116</v>
      </c>
      <c r="M114" s="31"/>
      <c r="Q114" s="17"/>
      <c r="R114" s="17"/>
      <c r="S114" s="17"/>
      <c r="T114" s="19">
        <f t="shared" si="27"/>
        <v>129.79749276759884</v>
      </c>
      <c r="U114" s="20">
        <f t="shared" si="28"/>
        <v>155.20250723240116</v>
      </c>
      <c r="V114" s="35">
        <v>108</v>
      </c>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row>
    <row r="115" spans="1:108" s="11" customFormat="1" x14ac:dyDescent="0.2">
      <c r="A115" s="22" t="s">
        <v>186</v>
      </c>
      <c r="B115" s="23" t="s">
        <v>132</v>
      </c>
      <c r="C115" s="28" t="s">
        <v>31</v>
      </c>
      <c r="D115" s="28">
        <v>145.80000000000001</v>
      </c>
      <c r="E115" s="28">
        <v>109</v>
      </c>
      <c r="F115" s="29">
        <f t="shared" si="23"/>
        <v>133.76146788990826</v>
      </c>
      <c r="G115" s="29">
        <f t="shared" si="24"/>
        <v>66.238532110091739</v>
      </c>
      <c r="H115" s="28">
        <v>90</v>
      </c>
      <c r="I115" s="29">
        <f t="shared" si="25"/>
        <v>156.23853211009174</v>
      </c>
      <c r="M115" s="31"/>
      <c r="Q115" s="17"/>
      <c r="R115" s="17"/>
      <c r="S115" s="17"/>
      <c r="T115" s="19">
        <f t="shared" si="27"/>
        <v>133.76146788990826</v>
      </c>
      <c r="U115" s="20">
        <f t="shared" si="28"/>
        <v>156.23853211009174</v>
      </c>
      <c r="V115" s="35">
        <v>109</v>
      </c>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row>
    <row r="116" spans="1:108" s="11" customFormat="1" x14ac:dyDescent="0.2">
      <c r="A116" s="22" t="s">
        <v>188</v>
      </c>
      <c r="B116" s="23" t="s">
        <v>34</v>
      </c>
      <c r="C116" s="28" t="s">
        <v>31</v>
      </c>
      <c r="D116" s="28">
        <v>147.1</v>
      </c>
      <c r="E116" s="28">
        <v>109</v>
      </c>
      <c r="F116" s="29">
        <f t="shared" si="23"/>
        <v>134.95412844036696</v>
      </c>
      <c r="G116" s="29">
        <f t="shared" si="24"/>
        <v>65.045871559633042</v>
      </c>
      <c r="H116" s="28">
        <v>90</v>
      </c>
      <c r="I116" s="29">
        <f t="shared" si="25"/>
        <v>155.04587155963304</v>
      </c>
      <c r="M116" s="31"/>
      <c r="Q116" s="17"/>
      <c r="R116" s="17"/>
      <c r="S116" s="17"/>
      <c r="T116" s="19">
        <f t="shared" si="27"/>
        <v>134.95412844036696</v>
      </c>
      <c r="U116" s="20">
        <f t="shared" si="28"/>
        <v>155.04587155963304</v>
      </c>
      <c r="V116" s="35">
        <v>110</v>
      </c>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row>
    <row r="117" spans="1:108" s="11" customFormat="1" x14ac:dyDescent="0.2">
      <c r="A117" s="22" t="s">
        <v>189</v>
      </c>
      <c r="B117" s="23" t="s">
        <v>24</v>
      </c>
      <c r="C117" s="28" t="s">
        <v>25</v>
      </c>
      <c r="D117" s="28">
        <v>67.3</v>
      </c>
      <c r="E117" s="28">
        <v>48</v>
      </c>
      <c r="F117" s="29">
        <f t="shared" ref="F117:F148" si="29">D117/E117*100</f>
        <v>140.20833333333334</v>
      </c>
      <c r="G117" s="29">
        <f t="shared" ref="G117:G148" si="30">200-F117</f>
        <v>59.791666666666657</v>
      </c>
      <c r="H117" s="28">
        <v>95</v>
      </c>
      <c r="I117" s="29">
        <f t="shared" ref="I117:I148" si="31">SUM(G117:H117)</f>
        <v>154.79166666666666</v>
      </c>
      <c r="M117" s="31"/>
      <c r="Q117" s="17"/>
      <c r="R117" s="17"/>
      <c r="S117" s="17"/>
      <c r="T117" s="20">
        <f t="shared" si="27"/>
        <v>140.20833333333334</v>
      </c>
      <c r="U117" s="20">
        <f t="shared" si="28"/>
        <v>154.79166666666666</v>
      </c>
      <c r="V117" s="35">
        <v>111</v>
      </c>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row>
    <row r="118" spans="1:108" s="11" customFormat="1" x14ac:dyDescent="0.2">
      <c r="A118" s="24" t="s">
        <v>190</v>
      </c>
      <c r="B118" s="23" t="s">
        <v>40</v>
      </c>
      <c r="C118" s="28" t="s">
        <v>46</v>
      </c>
      <c r="D118" s="28">
        <v>259.8</v>
      </c>
      <c r="E118" s="28">
        <v>207.4</v>
      </c>
      <c r="F118" s="29">
        <f t="shared" si="29"/>
        <v>125.2651880424301</v>
      </c>
      <c r="G118" s="29">
        <f t="shared" si="30"/>
        <v>74.734811957569903</v>
      </c>
      <c r="H118" s="28">
        <v>80</v>
      </c>
      <c r="I118" s="29">
        <f t="shared" si="31"/>
        <v>154.73481195756989</v>
      </c>
      <c r="M118" s="31"/>
      <c r="Q118" s="17"/>
      <c r="R118" s="17"/>
      <c r="S118" s="17"/>
      <c r="T118" s="19">
        <f t="shared" si="27"/>
        <v>125.2651880424301</v>
      </c>
      <c r="U118" s="20">
        <f t="shared" si="28"/>
        <v>154.73481195756989</v>
      </c>
      <c r="V118" s="35">
        <v>112</v>
      </c>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row>
    <row r="119" spans="1:108" s="11" customFormat="1" x14ac:dyDescent="0.2">
      <c r="A119" s="24" t="s">
        <v>191</v>
      </c>
      <c r="B119" s="23" t="s">
        <v>40</v>
      </c>
      <c r="C119" s="28" t="s">
        <v>46</v>
      </c>
      <c r="D119" s="28">
        <v>261.2</v>
      </c>
      <c r="E119" s="28">
        <v>207.4</v>
      </c>
      <c r="F119" s="29">
        <f t="shared" si="29"/>
        <v>125.94021215043394</v>
      </c>
      <c r="G119" s="29">
        <f t="shared" si="30"/>
        <v>74.059787849566064</v>
      </c>
      <c r="H119" s="28">
        <v>80</v>
      </c>
      <c r="I119" s="29">
        <f t="shared" si="31"/>
        <v>154.05978784956608</v>
      </c>
      <c r="M119" s="31"/>
      <c r="Q119" s="17"/>
      <c r="R119" s="17"/>
      <c r="S119" s="17"/>
      <c r="T119" s="19">
        <f t="shared" si="27"/>
        <v>125.94021215043394</v>
      </c>
      <c r="U119" s="20">
        <f t="shared" si="28"/>
        <v>154.05978784956608</v>
      </c>
      <c r="V119" s="35">
        <v>113</v>
      </c>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row>
    <row r="120" spans="1:108" s="11" customFormat="1" x14ac:dyDescent="0.2">
      <c r="A120" s="24" t="s">
        <v>192</v>
      </c>
      <c r="B120" s="23" t="s">
        <v>40</v>
      </c>
      <c r="C120" s="28" t="s">
        <v>31</v>
      </c>
      <c r="D120" s="28">
        <v>143.6</v>
      </c>
      <c r="E120" s="28">
        <v>109</v>
      </c>
      <c r="F120" s="29">
        <f t="shared" si="29"/>
        <v>131.74311926605503</v>
      </c>
      <c r="G120" s="29">
        <f t="shared" si="30"/>
        <v>68.256880733944968</v>
      </c>
      <c r="H120" s="28">
        <v>85</v>
      </c>
      <c r="I120" s="29">
        <f t="shared" si="31"/>
        <v>153.25688073394497</v>
      </c>
      <c r="M120" s="31"/>
      <c r="Q120" s="17"/>
      <c r="R120" s="17"/>
      <c r="S120" s="17"/>
      <c r="T120" s="19">
        <f t="shared" si="27"/>
        <v>131.74311926605503</v>
      </c>
      <c r="U120" s="20">
        <f t="shared" si="28"/>
        <v>153.25688073394497</v>
      </c>
      <c r="V120" s="35">
        <v>114</v>
      </c>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row>
    <row r="121" spans="1:108" s="11" customFormat="1" x14ac:dyDescent="0.2">
      <c r="A121" s="24" t="s">
        <v>193</v>
      </c>
      <c r="B121" s="23" t="s">
        <v>40</v>
      </c>
      <c r="C121" s="28" t="s">
        <v>46</v>
      </c>
      <c r="D121" s="28">
        <v>264.39999999999998</v>
      </c>
      <c r="E121" s="28">
        <v>207.4</v>
      </c>
      <c r="F121" s="29">
        <f t="shared" si="29"/>
        <v>127.48312439729989</v>
      </c>
      <c r="G121" s="29">
        <f t="shared" si="30"/>
        <v>72.516875602700111</v>
      </c>
      <c r="H121" s="28">
        <v>80</v>
      </c>
      <c r="I121" s="29">
        <f t="shared" si="31"/>
        <v>152.51687560270011</v>
      </c>
      <c r="M121" s="31"/>
      <c r="Q121" s="17"/>
      <c r="R121" s="17"/>
      <c r="S121" s="17"/>
      <c r="T121" s="19">
        <f t="shared" si="27"/>
        <v>127.48312439729989</v>
      </c>
      <c r="U121" s="20">
        <f t="shared" si="28"/>
        <v>152.51687560270011</v>
      </c>
      <c r="V121" s="35">
        <v>115</v>
      </c>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row>
    <row r="122" spans="1:108" s="11" customFormat="1" x14ac:dyDescent="0.2">
      <c r="A122" s="24" t="s">
        <v>194</v>
      </c>
      <c r="B122" s="23" t="s">
        <v>34</v>
      </c>
      <c r="C122" s="28" t="s">
        <v>31</v>
      </c>
      <c r="D122" s="28">
        <v>150.19999999999999</v>
      </c>
      <c r="E122" s="28">
        <v>109</v>
      </c>
      <c r="F122" s="29">
        <f t="shared" si="29"/>
        <v>137.79816513761466</v>
      </c>
      <c r="G122" s="29">
        <f t="shared" si="30"/>
        <v>62.20183486238534</v>
      </c>
      <c r="H122" s="28">
        <v>90</v>
      </c>
      <c r="I122" s="29">
        <f t="shared" si="31"/>
        <v>152.20183486238534</v>
      </c>
      <c r="M122" s="31"/>
      <c r="Q122" s="17"/>
      <c r="R122" s="17"/>
      <c r="S122" s="17"/>
      <c r="T122" s="19">
        <f t="shared" si="27"/>
        <v>137.79816513761466</v>
      </c>
      <c r="U122" s="20">
        <f t="shared" si="28"/>
        <v>152.20183486238534</v>
      </c>
      <c r="V122" s="35">
        <v>116</v>
      </c>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row>
    <row r="123" spans="1:108" s="11" customFormat="1" x14ac:dyDescent="0.2">
      <c r="A123" s="24" t="s">
        <v>195</v>
      </c>
      <c r="B123" s="23" t="s">
        <v>34</v>
      </c>
      <c r="C123" s="28" t="s">
        <v>31</v>
      </c>
      <c r="D123" s="28">
        <v>150.30000000000001</v>
      </c>
      <c r="E123" s="28">
        <v>109</v>
      </c>
      <c r="F123" s="29">
        <f t="shared" si="29"/>
        <v>137.88990825688074</v>
      </c>
      <c r="G123" s="29">
        <f t="shared" si="30"/>
        <v>62.110091743119256</v>
      </c>
      <c r="H123" s="28">
        <v>90</v>
      </c>
      <c r="I123" s="29">
        <f t="shared" si="31"/>
        <v>152.11009174311926</v>
      </c>
      <c r="M123" s="31"/>
      <c r="Q123" s="17"/>
      <c r="R123" s="17"/>
      <c r="S123" s="17"/>
      <c r="T123" s="19">
        <f t="shared" si="27"/>
        <v>137.88990825688074</v>
      </c>
      <c r="U123" s="20">
        <f t="shared" si="28"/>
        <v>152.11009174311926</v>
      </c>
      <c r="V123" s="35">
        <v>117</v>
      </c>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row>
    <row r="124" spans="1:108" s="11" customFormat="1" x14ac:dyDescent="0.2">
      <c r="A124" s="24" t="s">
        <v>196</v>
      </c>
      <c r="B124" s="23" t="s">
        <v>40</v>
      </c>
      <c r="C124" s="28" t="s">
        <v>25</v>
      </c>
      <c r="D124" s="28">
        <v>68.599999999999994</v>
      </c>
      <c r="E124" s="28">
        <v>48</v>
      </c>
      <c r="F124" s="29">
        <f t="shared" si="29"/>
        <v>142.91666666666666</v>
      </c>
      <c r="G124" s="29">
        <f t="shared" si="30"/>
        <v>57.083333333333343</v>
      </c>
      <c r="H124" s="28">
        <v>95</v>
      </c>
      <c r="I124" s="29">
        <f t="shared" si="31"/>
        <v>152.08333333333334</v>
      </c>
      <c r="M124" s="31"/>
      <c r="Q124" s="17"/>
      <c r="R124" s="17"/>
      <c r="S124" s="17"/>
      <c r="T124" s="19">
        <f t="shared" si="27"/>
        <v>142.91666666666666</v>
      </c>
      <c r="U124" s="20">
        <f t="shared" si="28"/>
        <v>152.08333333333334</v>
      </c>
      <c r="V124" s="35">
        <v>118</v>
      </c>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row>
    <row r="125" spans="1:108" s="11" customFormat="1" x14ac:dyDescent="0.2">
      <c r="A125" s="24" t="s">
        <v>197</v>
      </c>
      <c r="B125" s="23" t="s">
        <v>27</v>
      </c>
      <c r="C125" s="28" t="s">
        <v>31</v>
      </c>
      <c r="D125" s="28">
        <v>150.6</v>
      </c>
      <c r="E125" s="28">
        <v>109</v>
      </c>
      <c r="F125" s="29">
        <f t="shared" si="29"/>
        <v>138.16513761467891</v>
      </c>
      <c r="G125" s="29">
        <f t="shared" si="30"/>
        <v>61.834862385321088</v>
      </c>
      <c r="H125" s="28">
        <v>90</v>
      </c>
      <c r="I125" s="29">
        <f t="shared" si="31"/>
        <v>151.83486238532109</v>
      </c>
      <c r="M125" s="31"/>
      <c r="Q125" s="17"/>
      <c r="R125" s="17"/>
      <c r="S125" s="17"/>
      <c r="T125" s="19">
        <f t="shared" si="27"/>
        <v>138.16513761467891</v>
      </c>
      <c r="U125" s="20">
        <f t="shared" si="28"/>
        <v>151.83486238532109</v>
      </c>
      <c r="V125" s="35">
        <v>119</v>
      </c>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row>
    <row r="126" spans="1:108" s="11" customFormat="1" x14ac:dyDescent="0.2">
      <c r="A126" s="22" t="s">
        <v>199</v>
      </c>
      <c r="B126" s="23" t="s">
        <v>57</v>
      </c>
      <c r="C126" s="28" t="s">
        <v>46</v>
      </c>
      <c r="D126" s="28">
        <v>266.5</v>
      </c>
      <c r="E126" s="28">
        <v>207.4</v>
      </c>
      <c r="F126" s="29">
        <f t="shared" si="29"/>
        <v>128.49566055930569</v>
      </c>
      <c r="G126" s="29">
        <f t="shared" si="30"/>
        <v>71.504339440694309</v>
      </c>
      <c r="H126" s="28">
        <v>80</v>
      </c>
      <c r="I126" s="29">
        <f t="shared" si="31"/>
        <v>151.50433944069431</v>
      </c>
      <c r="M126" s="31"/>
      <c r="Q126" s="17"/>
      <c r="R126" s="17"/>
      <c r="S126" s="17"/>
      <c r="T126" s="19">
        <f t="shared" si="27"/>
        <v>128.49566055930569</v>
      </c>
      <c r="U126" s="20">
        <f t="shared" si="28"/>
        <v>151.50433944069431</v>
      </c>
      <c r="V126" s="35">
        <v>120</v>
      </c>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row>
    <row r="127" spans="1:108" s="11" customFormat="1" x14ac:dyDescent="0.2">
      <c r="A127" s="24" t="s">
        <v>198</v>
      </c>
      <c r="B127" s="23" t="s">
        <v>124</v>
      </c>
      <c r="C127" s="28" t="s">
        <v>46</v>
      </c>
      <c r="D127" s="28">
        <v>276.8</v>
      </c>
      <c r="E127" s="28">
        <v>207.4</v>
      </c>
      <c r="F127" s="29">
        <f t="shared" si="29"/>
        <v>133.4619093539055</v>
      </c>
      <c r="G127" s="29">
        <f t="shared" si="30"/>
        <v>66.538090646094503</v>
      </c>
      <c r="H127" s="28">
        <v>85</v>
      </c>
      <c r="I127" s="29">
        <f t="shared" si="31"/>
        <v>151.5380906460945</v>
      </c>
      <c r="M127" s="31"/>
      <c r="Q127" s="17"/>
      <c r="R127" s="17"/>
      <c r="S127" s="17"/>
      <c r="T127" s="19">
        <f t="shared" si="27"/>
        <v>133.4619093539055</v>
      </c>
      <c r="U127" s="20">
        <f t="shared" si="28"/>
        <v>151.5380906460945</v>
      </c>
      <c r="V127" s="35">
        <v>121</v>
      </c>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row>
    <row r="128" spans="1:108" s="11" customFormat="1" x14ac:dyDescent="0.2">
      <c r="A128" s="22" t="s">
        <v>200</v>
      </c>
      <c r="B128" s="23" t="s">
        <v>24</v>
      </c>
      <c r="C128" s="28" t="s">
        <v>31</v>
      </c>
      <c r="D128" s="28">
        <v>145.80000000000001</v>
      </c>
      <c r="E128" s="28">
        <v>109</v>
      </c>
      <c r="F128" s="29">
        <f t="shared" si="29"/>
        <v>133.76146788990826</v>
      </c>
      <c r="G128" s="29">
        <f t="shared" si="30"/>
        <v>66.238532110091739</v>
      </c>
      <c r="H128" s="28">
        <v>85</v>
      </c>
      <c r="I128" s="29">
        <f t="shared" si="31"/>
        <v>151.23853211009174</v>
      </c>
      <c r="M128" s="31"/>
      <c r="Q128" s="17"/>
      <c r="R128" s="17"/>
      <c r="S128" s="17"/>
      <c r="T128" s="19">
        <f t="shared" si="27"/>
        <v>133.76146788990826</v>
      </c>
      <c r="U128" s="20">
        <f t="shared" si="28"/>
        <v>151.23853211009174</v>
      </c>
      <c r="V128" s="35">
        <v>122</v>
      </c>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row>
    <row r="129" spans="1:108" s="11" customFormat="1" x14ac:dyDescent="0.2">
      <c r="A129" s="24" t="s">
        <v>201</v>
      </c>
      <c r="B129" s="25" t="s">
        <v>40</v>
      </c>
      <c r="C129" s="28" t="s">
        <v>37</v>
      </c>
      <c r="D129" s="28">
        <v>320</v>
      </c>
      <c r="E129" s="28">
        <v>230.6</v>
      </c>
      <c r="F129" s="29">
        <f t="shared" si="29"/>
        <v>138.76843018213356</v>
      </c>
      <c r="G129" s="29">
        <f t="shared" si="30"/>
        <v>61.231569817866443</v>
      </c>
      <c r="H129" s="28">
        <v>90</v>
      </c>
      <c r="I129" s="29">
        <f t="shared" si="31"/>
        <v>151.23156981786644</v>
      </c>
      <c r="M129" s="31"/>
      <c r="Q129" s="17"/>
      <c r="R129" s="17"/>
      <c r="S129" s="17"/>
      <c r="T129" s="19">
        <f t="shared" si="27"/>
        <v>138.76843018213356</v>
      </c>
      <c r="U129" s="20">
        <f t="shared" si="28"/>
        <v>151.23156981786644</v>
      </c>
      <c r="V129" s="35">
        <v>122</v>
      </c>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row>
    <row r="130" spans="1:108" s="11" customFormat="1" x14ac:dyDescent="0.2">
      <c r="A130" s="22" t="s">
        <v>202</v>
      </c>
      <c r="B130" s="23" t="s">
        <v>57</v>
      </c>
      <c r="C130" s="28" t="s">
        <v>46</v>
      </c>
      <c r="D130" s="28">
        <v>267.8</v>
      </c>
      <c r="E130" s="28">
        <v>207.4</v>
      </c>
      <c r="F130" s="29">
        <f t="shared" si="29"/>
        <v>129.12246865959497</v>
      </c>
      <c r="G130" s="29">
        <f t="shared" si="30"/>
        <v>70.877531340405028</v>
      </c>
      <c r="H130" s="28">
        <v>80</v>
      </c>
      <c r="I130" s="29">
        <f t="shared" si="31"/>
        <v>150.87753134040503</v>
      </c>
      <c r="M130" s="31"/>
      <c r="Q130" s="17"/>
      <c r="R130" s="17"/>
      <c r="S130" s="17"/>
      <c r="T130" s="19">
        <f t="shared" si="27"/>
        <v>129.12246865959497</v>
      </c>
      <c r="U130" s="20">
        <f t="shared" si="28"/>
        <v>150.87753134040503</v>
      </c>
      <c r="V130" s="35">
        <v>124</v>
      </c>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row>
    <row r="131" spans="1:108" s="11" customFormat="1" x14ac:dyDescent="0.2">
      <c r="A131" s="24" t="s">
        <v>203</v>
      </c>
      <c r="B131" s="23" t="s">
        <v>132</v>
      </c>
      <c r="C131" s="28" t="s">
        <v>31</v>
      </c>
      <c r="D131" s="28">
        <v>148</v>
      </c>
      <c r="E131" s="28">
        <v>109</v>
      </c>
      <c r="F131" s="29">
        <f t="shared" si="29"/>
        <v>135.77981651376149</v>
      </c>
      <c r="G131" s="29">
        <f t="shared" si="30"/>
        <v>64.220183486238511</v>
      </c>
      <c r="H131" s="28">
        <v>85</v>
      </c>
      <c r="I131" s="29">
        <f t="shared" si="31"/>
        <v>149.22018348623851</v>
      </c>
      <c r="M131" s="31"/>
      <c r="Q131" s="17"/>
      <c r="R131" s="17"/>
      <c r="S131" s="17"/>
      <c r="T131" s="19">
        <f t="shared" si="27"/>
        <v>135.77981651376149</v>
      </c>
      <c r="U131" s="20">
        <f t="shared" si="28"/>
        <v>149.22018348623851</v>
      </c>
      <c r="V131" s="35">
        <v>125</v>
      </c>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row>
    <row r="132" spans="1:108" s="11" customFormat="1" x14ac:dyDescent="0.2">
      <c r="A132" s="24" t="s">
        <v>204</v>
      </c>
      <c r="B132" s="23" t="s">
        <v>124</v>
      </c>
      <c r="C132" s="28" t="s">
        <v>46</v>
      </c>
      <c r="D132" s="28">
        <v>271.5</v>
      </c>
      <c r="E132" s="28">
        <v>207.4</v>
      </c>
      <c r="F132" s="29">
        <f t="shared" si="29"/>
        <v>130.90646094503376</v>
      </c>
      <c r="G132" s="29">
        <f t="shared" si="30"/>
        <v>69.093539054966243</v>
      </c>
      <c r="H132" s="28">
        <v>80</v>
      </c>
      <c r="I132" s="29">
        <f t="shared" si="31"/>
        <v>149.09353905496624</v>
      </c>
      <c r="M132" s="31"/>
      <c r="Q132" s="17"/>
      <c r="R132" s="17"/>
      <c r="S132" s="17"/>
      <c r="T132" s="19">
        <f t="shared" si="27"/>
        <v>130.90646094503376</v>
      </c>
      <c r="U132" s="20">
        <f t="shared" si="28"/>
        <v>149.09353905496624</v>
      </c>
      <c r="V132" s="35">
        <v>126</v>
      </c>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row>
    <row r="133" spans="1:108" s="11" customFormat="1" x14ac:dyDescent="0.2">
      <c r="A133" s="22" t="s">
        <v>205</v>
      </c>
      <c r="B133" s="23" t="s">
        <v>34</v>
      </c>
      <c r="C133" s="28" t="s">
        <v>46</v>
      </c>
      <c r="D133" s="28">
        <v>271.5</v>
      </c>
      <c r="E133" s="28">
        <v>207.4</v>
      </c>
      <c r="F133" s="29">
        <f t="shared" si="29"/>
        <v>130.90646094503376</v>
      </c>
      <c r="G133" s="29">
        <f t="shared" si="30"/>
        <v>69.093539054966243</v>
      </c>
      <c r="H133" s="28">
        <v>80</v>
      </c>
      <c r="I133" s="29">
        <f t="shared" si="31"/>
        <v>149.09353905496624</v>
      </c>
      <c r="M133" s="31"/>
      <c r="Q133" s="17"/>
      <c r="R133" s="17"/>
      <c r="S133" s="17"/>
      <c r="T133" s="19">
        <f t="shared" si="27"/>
        <v>130.90646094503376</v>
      </c>
      <c r="U133" s="20">
        <f t="shared" si="28"/>
        <v>149.09353905496624</v>
      </c>
      <c r="V133" s="35">
        <v>126</v>
      </c>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row>
    <row r="134" spans="1:108" s="11" customFormat="1" x14ac:dyDescent="0.2">
      <c r="A134" s="24" t="s">
        <v>206</v>
      </c>
      <c r="B134" s="25" t="s">
        <v>124</v>
      </c>
      <c r="C134" s="28" t="s">
        <v>31</v>
      </c>
      <c r="D134" s="28">
        <v>154</v>
      </c>
      <c r="E134" s="28">
        <v>109</v>
      </c>
      <c r="F134" s="29">
        <f t="shared" si="29"/>
        <v>141.28440366972478</v>
      </c>
      <c r="G134" s="29">
        <f t="shared" si="30"/>
        <v>58.715596330275218</v>
      </c>
      <c r="H134" s="34">
        <v>90</v>
      </c>
      <c r="I134" s="29">
        <f t="shared" si="31"/>
        <v>148.71559633027522</v>
      </c>
      <c r="L134" s="27"/>
      <c r="M134" s="40"/>
      <c r="N134" s="27"/>
      <c r="O134" s="25"/>
      <c r="Q134" s="17"/>
      <c r="R134" s="18"/>
      <c r="S134" s="18"/>
      <c r="T134" s="19">
        <f t="shared" si="27"/>
        <v>141.28440366972478</v>
      </c>
      <c r="U134" s="20">
        <f t="shared" si="28"/>
        <v>148.71559633027522</v>
      </c>
      <c r="V134" s="35">
        <v>128</v>
      </c>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row>
    <row r="135" spans="1:108" s="11" customFormat="1" x14ac:dyDescent="0.2">
      <c r="A135" s="10" t="s">
        <v>207</v>
      </c>
      <c r="B135" s="11" t="s">
        <v>40</v>
      </c>
      <c r="C135" s="28" t="s">
        <v>46</v>
      </c>
      <c r="D135" s="28">
        <v>264.3</v>
      </c>
      <c r="E135" s="28">
        <v>207.4</v>
      </c>
      <c r="F135" s="29">
        <f t="shared" si="29"/>
        <v>127.43490838958536</v>
      </c>
      <c r="G135" s="29">
        <f t="shared" si="30"/>
        <v>72.56509161041464</v>
      </c>
      <c r="H135" s="28">
        <v>75</v>
      </c>
      <c r="I135" s="29">
        <f t="shared" si="31"/>
        <v>147.56509161041464</v>
      </c>
      <c r="L135" s="27"/>
      <c r="M135" s="40"/>
      <c r="N135" s="27"/>
      <c r="Q135" s="17"/>
      <c r="R135" s="18"/>
      <c r="S135" s="18"/>
      <c r="T135" s="19">
        <f t="shared" si="27"/>
        <v>127.43490838958536</v>
      </c>
      <c r="U135" s="20">
        <f t="shared" si="28"/>
        <v>147.56509161041464</v>
      </c>
      <c r="V135" s="35">
        <v>129</v>
      </c>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row>
    <row r="136" spans="1:108" s="11" customFormat="1" x14ac:dyDescent="0.2">
      <c r="A136" s="22" t="s">
        <v>208</v>
      </c>
      <c r="B136" s="23" t="s">
        <v>124</v>
      </c>
      <c r="C136" s="28" t="s">
        <v>46</v>
      </c>
      <c r="D136" s="28">
        <v>265.5</v>
      </c>
      <c r="E136" s="28">
        <v>207.4</v>
      </c>
      <c r="F136" s="29">
        <f t="shared" si="29"/>
        <v>128.01350048216008</v>
      </c>
      <c r="G136" s="29">
        <f t="shared" si="30"/>
        <v>71.986499517839917</v>
      </c>
      <c r="H136" s="28">
        <v>75</v>
      </c>
      <c r="I136" s="29">
        <f t="shared" si="31"/>
        <v>146.98649951783992</v>
      </c>
      <c r="M136" s="31"/>
      <c r="Q136" s="17"/>
      <c r="R136" s="17"/>
      <c r="S136" s="17"/>
      <c r="T136" s="19">
        <f t="shared" si="27"/>
        <v>128.01350048216008</v>
      </c>
      <c r="U136" s="20">
        <f t="shared" si="28"/>
        <v>146.98649951783992</v>
      </c>
      <c r="V136" s="35">
        <v>130</v>
      </c>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row>
    <row r="137" spans="1:108" s="11" customFormat="1" x14ac:dyDescent="0.2">
      <c r="A137" s="22" t="s">
        <v>209</v>
      </c>
      <c r="B137" s="23" t="s">
        <v>34</v>
      </c>
      <c r="C137" s="28" t="s">
        <v>58</v>
      </c>
      <c r="D137" s="28">
        <v>50.6</v>
      </c>
      <c r="E137" s="28">
        <v>35.1</v>
      </c>
      <c r="F137" s="29">
        <f t="shared" si="29"/>
        <v>144.15954415954414</v>
      </c>
      <c r="G137" s="29">
        <f t="shared" si="30"/>
        <v>55.84045584045586</v>
      </c>
      <c r="H137" s="28">
        <v>90</v>
      </c>
      <c r="I137" s="29">
        <f t="shared" si="31"/>
        <v>145.84045584045586</v>
      </c>
      <c r="M137" s="31"/>
      <c r="Q137" s="17"/>
      <c r="R137" s="17"/>
      <c r="S137" s="17"/>
      <c r="T137" s="19">
        <f t="shared" si="27"/>
        <v>144.15954415954414</v>
      </c>
      <c r="U137" s="20">
        <f t="shared" si="28"/>
        <v>145.84045584045586</v>
      </c>
      <c r="V137" s="35">
        <v>131</v>
      </c>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row>
    <row r="138" spans="1:108" s="11" customFormat="1" x14ac:dyDescent="0.2">
      <c r="A138" s="24" t="s">
        <v>210</v>
      </c>
      <c r="B138" s="23" t="s">
        <v>40</v>
      </c>
      <c r="C138" s="28" t="s">
        <v>46</v>
      </c>
      <c r="D138" s="28">
        <v>269</v>
      </c>
      <c r="E138" s="28">
        <v>207.4</v>
      </c>
      <c r="F138" s="29">
        <f t="shared" si="29"/>
        <v>129.70106075216972</v>
      </c>
      <c r="G138" s="29">
        <f t="shared" si="30"/>
        <v>70.298939247830276</v>
      </c>
      <c r="H138" s="28">
        <v>75</v>
      </c>
      <c r="I138" s="29">
        <f t="shared" si="31"/>
        <v>145.29893924783028</v>
      </c>
      <c r="M138" s="31"/>
      <c r="Q138" s="17"/>
      <c r="R138" s="17"/>
      <c r="S138" s="17"/>
      <c r="T138" s="19">
        <f t="shared" si="27"/>
        <v>129.70106075216972</v>
      </c>
      <c r="U138" s="20">
        <f t="shared" si="28"/>
        <v>145.29893924783028</v>
      </c>
      <c r="V138" s="35">
        <v>132</v>
      </c>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row>
    <row r="139" spans="1:108" s="11" customFormat="1" x14ac:dyDescent="0.2">
      <c r="A139" s="24" t="s">
        <v>211</v>
      </c>
      <c r="B139" s="23" t="s">
        <v>27</v>
      </c>
      <c r="C139" s="28" t="s">
        <v>31</v>
      </c>
      <c r="D139" s="28">
        <v>153.19999999999999</v>
      </c>
      <c r="E139" s="28">
        <v>109</v>
      </c>
      <c r="F139" s="29">
        <f t="shared" si="29"/>
        <v>140.55045871559633</v>
      </c>
      <c r="G139" s="29">
        <f t="shared" si="30"/>
        <v>59.449541284403665</v>
      </c>
      <c r="H139" s="28">
        <v>85</v>
      </c>
      <c r="I139" s="29">
        <f t="shared" si="31"/>
        <v>144.44954128440367</v>
      </c>
      <c r="M139" s="31"/>
      <c r="Q139" s="17"/>
      <c r="R139" s="17"/>
      <c r="S139" s="17"/>
      <c r="T139" s="19">
        <f t="shared" si="27"/>
        <v>140.55045871559633</v>
      </c>
      <c r="U139" s="20">
        <f t="shared" si="28"/>
        <v>144.44954128440367</v>
      </c>
      <c r="V139" s="35">
        <v>133</v>
      </c>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row>
    <row r="140" spans="1:108" s="11" customFormat="1" x14ac:dyDescent="0.2">
      <c r="A140" s="24" t="s">
        <v>212</v>
      </c>
      <c r="B140" s="25" t="s">
        <v>132</v>
      </c>
      <c r="C140" s="28" t="s">
        <v>25</v>
      </c>
      <c r="D140" s="34">
        <v>72.3</v>
      </c>
      <c r="E140" s="28">
        <v>48</v>
      </c>
      <c r="F140" s="29">
        <f t="shared" si="29"/>
        <v>150.625</v>
      </c>
      <c r="G140" s="29">
        <f t="shared" si="30"/>
        <v>49.375</v>
      </c>
      <c r="H140" s="34">
        <v>95</v>
      </c>
      <c r="I140" s="29">
        <f t="shared" si="31"/>
        <v>144.375</v>
      </c>
      <c r="K140" s="25"/>
      <c r="L140" s="27"/>
      <c r="M140" s="40"/>
      <c r="N140" s="27"/>
      <c r="O140" s="25"/>
      <c r="Q140" s="17"/>
      <c r="R140" s="18"/>
      <c r="S140" s="18"/>
      <c r="T140" s="19">
        <f t="shared" si="27"/>
        <v>150.625</v>
      </c>
      <c r="U140" s="20">
        <f t="shared" si="28"/>
        <v>144.375</v>
      </c>
      <c r="V140" s="35">
        <v>134</v>
      </c>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row>
    <row r="141" spans="1:108" s="11" customFormat="1" x14ac:dyDescent="0.2">
      <c r="A141" s="24" t="s">
        <v>213</v>
      </c>
      <c r="B141" s="23" t="s">
        <v>34</v>
      </c>
      <c r="C141" s="28" t="s">
        <v>31</v>
      </c>
      <c r="D141" s="28">
        <v>153.5</v>
      </c>
      <c r="E141" s="28">
        <v>109</v>
      </c>
      <c r="F141" s="29">
        <f t="shared" si="29"/>
        <v>140.8256880733945</v>
      </c>
      <c r="G141" s="29">
        <f t="shared" si="30"/>
        <v>59.174311926605498</v>
      </c>
      <c r="H141" s="28">
        <v>85</v>
      </c>
      <c r="I141" s="29">
        <f t="shared" si="31"/>
        <v>144.1743119266055</v>
      </c>
      <c r="M141" s="31"/>
      <c r="Q141" s="17"/>
      <c r="R141" s="17"/>
      <c r="S141" s="17"/>
      <c r="T141" s="19">
        <f t="shared" si="27"/>
        <v>140.8256880733945</v>
      </c>
      <c r="U141" s="20">
        <f t="shared" si="28"/>
        <v>144.1743119266055</v>
      </c>
      <c r="V141" s="35">
        <v>135</v>
      </c>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row>
    <row r="142" spans="1:108" s="11" customFormat="1" x14ac:dyDescent="0.2">
      <c r="A142" s="24" t="s">
        <v>214</v>
      </c>
      <c r="B142" s="23" t="s">
        <v>57</v>
      </c>
      <c r="C142" s="28" t="s">
        <v>46</v>
      </c>
      <c r="D142" s="28">
        <v>272.39999999999998</v>
      </c>
      <c r="E142" s="28">
        <v>207.4</v>
      </c>
      <c r="F142" s="29">
        <f t="shared" si="29"/>
        <v>131.34040501446478</v>
      </c>
      <c r="G142" s="29">
        <f t="shared" si="30"/>
        <v>68.659594985535222</v>
      </c>
      <c r="H142" s="28">
        <v>75</v>
      </c>
      <c r="I142" s="29">
        <f t="shared" si="31"/>
        <v>143.65959498553522</v>
      </c>
      <c r="M142" s="31"/>
      <c r="Q142" s="17"/>
      <c r="R142" s="17"/>
      <c r="S142" s="17"/>
      <c r="T142" s="19">
        <f t="shared" si="27"/>
        <v>131.34040501446478</v>
      </c>
      <c r="U142" s="20">
        <f t="shared" si="28"/>
        <v>143.65959498553522</v>
      </c>
      <c r="V142" s="35">
        <v>136</v>
      </c>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row>
    <row r="143" spans="1:108" s="11" customFormat="1" x14ac:dyDescent="0.2">
      <c r="A143" s="24" t="s">
        <v>215</v>
      </c>
      <c r="B143" s="23" t="s">
        <v>27</v>
      </c>
      <c r="C143" s="28" t="s">
        <v>31</v>
      </c>
      <c r="D143" s="28">
        <v>155.9</v>
      </c>
      <c r="E143" s="28">
        <v>109</v>
      </c>
      <c r="F143" s="29">
        <f t="shared" si="29"/>
        <v>143.02752293577981</v>
      </c>
      <c r="G143" s="29">
        <f t="shared" si="30"/>
        <v>56.972477064220186</v>
      </c>
      <c r="H143" s="28">
        <v>85</v>
      </c>
      <c r="I143" s="29">
        <f t="shared" si="31"/>
        <v>141.97247706422019</v>
      </c>
      <c r="M143" s="31"/>
      <c r="Q143" s="17"/>
      <c r="R143" s="17"/>
      <c r="S143" s="17"/>
      <c r="T143" s="19">
        <f t="shared" si="27"/>
        <v>143.02752293577981</v>
      </c>
      <c r="U143" s="20">
        <f t="shared" ref="U143:U163" si="32">I143</f>
        <v>141.97247706422019</v>
      </c>
      <c r="V143" s="35">
        <v>137</v>
      </c>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row>
    <row r="144" spans="1:108" s="11" customFormat="1" x14ac:dyDescent="0.2">
      <c r="A144" s="22" t="s">
        <v>216</v>
      </c>
      <c r="B144" s="23" t="s">
        <v>132</v>
      </c>
      <c r="C144" s="28" t="s">
        <v>31</v>
      </c>
      <c r="D144" s="28">
        <v>156</v>
      </c>
      <c r="E144" s="28">
        <v>109</v>
      </c>
      <c r="F144" s="29">
        <f t="shared" si="29"/>
        <v>143.11926605504587</v>
      </c>
      <c r="G144" s="29">
        <f t="shared" si="30"/>
        <v>56.88073394495413</v>
      </c>
      <c r="H144" s="28">
        <v>85</v>
      </c>
      <c r="I144" s="29">
        <f t="shared" si="31"/>
        <v>141.88073394495413</v>
      </c>
      <c r="M144" s="31"/>
      <c r="Q144" s="17"/>
      <c r="R144" s="17"/>
      <c r="S144" s="17"/>
      <c r="T144" s="19">
        <f t="shared" si="27"/>
        <v>143.11926605504587</v>
      </c>
      <c r="U144" s="20">
        <f t="shared" si="32"/>
        <v>141.88073394495413</v>
      </c>
      <c r="V144" s="35">
        <v>138</v>
      </c>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row>
    <row r="145" spans="1:108" s="11" customFormat="1" x14ac:dyDescent="0.2">
      <c r="A145" s="24" t="s">
        <v>217</v>
      </c>
      <c r="B145" s="23" t="s">
        <v>57</v>
      </c>
      <c r="C145" s="28" t="s">
        <v>46</v>
      </c>
      <c r="D145" s="28">
        <v>276.2</v>
      </c>
      <c r="E145" s="28">
        <v>207.4</v>
      </c>
      <c r="F145" s="29">
        <f t="shared" si="29"/>
        <v>133.17261330761812</v>
      </c>
      <c r="G145" s="29">
        <f t="shared" si="30"/>
        <v>66.827386692381879</v>
      </c>
      <c r="H145" s="28">
        <v>75</v>
      </c>
      <c r="I145" s="29">
        <f t="shared" si="31"/>
        <v>141.82738669238188</v>
      </c>
      <c r="M145" s="31"/>
      <c r="Q145" s="17"/>
      <c r="R145" s="17"/>
      <c r="S145" s="17"/>
      <c r="T145" s="19">
        <f t="shared" si="27"/>
        <v>133.17261330761812</v>
      </c>
      <c r="U145" s="20">
        <f t="shared" si="32"/>
        <v>141.82738669238188</v>
      </c>
      <c r="V145" s="35">
        <v>139</v>
      </c>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row>
    <row r="146" spans="1:108" s="11" customFormat="1" x14ac:dyDescent="0.2">
      <c r="A146" s="22" t="s">
        <v>218</v>
      </c>
      <c r="B146" s="23" t="s">
        <v>84</v>
      </c>
      <c r="C146" s="28" t="s">
        <v>58</v>
      </c>
      <c r="D146" s="28">
        <v>50.4</v>
      </c>
      <c r="E146" s="28">
        <v>35.1</v>
      </c>
      <c r="F146" s="29">
        <f t="shared" si="29"/>
        <v>143.58974358974359</v>
      </c>
      <c r="G146" s="29">
        <f t="shared" si="30"/>
        <v>56.410256410256409</v>
      </c>
      <c r="H146" s="28">
        <v>85</v>
      </c>
      <c r="I146" s="29">
        <f t="shared" si="31"/>
        <v>141.41025641025641</v>
      </c>
      <c r="M146" s="31"/>
      <c r="Q146" s="17" t="s">
        <v>100</v>
      </c>
      <c r="R146" s="17">
        <v>5</v>
      </c>
      <c r="S146" s="17">
        <v>115.1</v>
      </c>
      <c r="T146" s="19">
        <f>S146</f>
        <v>115.1</v>
      </c>
      <c r="U146" s="20">
        <f t="shared" si="32"/>
        <v>141.41025641025641</v>
      </c>
      <c r="V146" s="35">
        <v>140</v>
      </c>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row>
    <row r="147" spans="1:108" s="11" customFormat="1" x14ac:dyDescent="0.2">
      <c r="A147" s="24" t="s">
        <v>219</v>
      </c>
      <c r="B147" s="23" t="s">
        <v>40</v>
      </c>
      <c r="C147" s="28" t="s">
        <v>46</v>
      </c>
      <c r="D147" s="28">
        <v>279</v>
      </c>
      <c r="E147" s="28">
        <v>207.4</v>
      </c>
      <c r="F147" s="29">
        <f t="shared" si="29"/>
        <v>134.52266152362583</v>
      </c>
      <c r="G147" s="29">
        <f t="shared" si="30"/>
        <v>65.477338476374172</v>
      </c>
      <c r="H147" s="28">
        <v>75</v>
      </c>
      <c r="I147" s="29">
        <f t="shared" si="31"/>
        <v>140.47733847637417</v>
      </c>
      <c r="M147" s="31"/>
      <c r="Q147" s="17"/>
      <c r="R147" s="17"/>
      <c r="S147" s="17"/>
      <c r="T147" s="19">
        <f t="shared" ref="T147:T163" si="33">F147</f>
        <v>134.52266152362583</v>
      </c>
      <c r="U147" s="20">
        <f t="shared" si="32"/>
        <v>140.47733847637417</v>
      </c>
      <c r="V147" s="35">
        <v>141</v>
      </c>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row>
    <row r="148" spans="1:108" s="11" customFormat="1" x14ac:dyDescent="0.2">
      <c r="A148" s="22" t="s">
        <v>220</v>
      </c>
      <c r="B148" s="23" t="s">
        <v>24</v>
      </c>
      <c r="C148" s="28" t="s">
        <v>25</v>
      </c>
      <c r="D148" s="28">
        <v>74.2</v>
      </c>
      <c r="E148" s="28">
        <v>48</v>
      </c>
      <c r="F148" s="29">
        <f t="shared" si="29"/>
        <v>154.58333333333334</v>
      </c>
      <c r="G148" s="29">
        <f t="shared" si="30"/>
        <v>45.416666666666657</v>
      </c>
      <c r="H148" s="28">
        <v>95</v>
      </c>
      <c r="I148" s="29">
        <f t="shared" si="31"/>
        <v>140.41666666666666</v>
      </c>
      <c r="M148" s="31"/>
      <c r="Q148" s="17"/>
      <c r="R148" s="17"/>
      <c r="S148" s="17"/>
      <c r="T148" s="20">
        <f t="shared" si="33"/>
        <v>154.58333333333334</v>
      </c>
      <c r="U148" s="20">
        <f t="shared" si="32"/>
        <v>140.41666666666666</v>
      </c>
      <c r="V148" s="35">
        <v>142</v>
      </c>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row>
    <row r="149" spans="1:108" s="11" customFormat="1" x14ac:dyDescent="0.2">
      <c r="A149" s="24" t="s">
        <v>221</v>
      </c>
      <c r="B149" s="25" t="s">
        <v>222</v>
      </c>
      <c r="C149" s="28" t="s">
        <v>31</v>
      </c>
      <c r="D149" s="28">
        <v>158.19999999999999</v>
      </c>
      <c r="E149" s="28">
        <v>109</v>
      </c>
      <c r="F149" s="29">
        <f t="shared" ref="F149:F160" si="34">D149/E149*100</f>
        <v>145.13761467889907</v>
      </c>
      <c r="G149" s="29">
        <f t="shared" ref="G149:G160" si="35">200-F149</f>
        <v>54.86238532110093</v>
      </c>
      <c r="H149" s="34">
        <v>85</v>
      </c>
      <c r="I149" s="29">
        <f t="shared" ref="I149:I163" si="36">SUM(G149:H149)</f>
        <v>139.86238532110093</v>
      </c>
      <c r="L149" s="27"/>
      <c r="M149" s="40"/>
      <c r="N149" s="27"/>
      <c r="O149" s="25"/>
      <c r="Q149" s="17"/>
      <c r="R149" s="18"/>
      <c r="S149" s="18"/>
      <c r="T149" s="19">
        <f t="shared" si="33"/>
        <v>145.13761467889907</v>
      </c>
      <c r="U149" s="20">
        <f t="shared" si="32"/>
        <v>139.86238532110093</v>
      </c>
      <c r="V149" s="35">
        <v>143</v>
      </c>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row>
    <row r="150" spans="1:108" s="11" customFormat="1" x14ac:dyDescent="0.2">
      <c r="A150" s="24" t="s">
        <v>223</v>
      </c>
      <c r="B150" s="23" t="s">
        <v>224</v>
      </c>
      <c r="C150" s="28" t="s">
        <v>46</v>
      </c>
      <c r="D150" s="28">
        <v>281.3</v>
      </c>
      <c r="E150" s="28">
        <v>207.4</v>
      </c>
      <c r="F150" s="29">
        <f t="shared" si="34"/>
        <v>135.63162970106075</v>
      </c>
      <c r="G150" s="29">
        <f t="shared" si="35"/>
        <v>64.368370298939254</v>
      </c>
      <c r="H150" s="28">
        <v>75</v>
      </c>
      <c r="I150" s="29">
        <f t="shared" si="36"/>
        <v>139.36837029893925</v>
      </c>
      <c r="M150" s="31"/>
      <c r="Q150" s="17"/>
      <c r="R150" s="17"/>
      <c r="S150" s="17"/>
      <c r="T150" s="19">
        <f t="shared" si="33"/>
        <v>135.63162970106075</v>
      </c>
      <c r="U150" s="20">
        <f t="shared" si="32"/>
        <v>139.36837029893925</v>
      </c>
      <c r="V150" s="35">
        <v>144</v>
      </c>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row>
    <row r="151" spans="1:108" s="11" customFormat="1" x14ac:dyDescent="0.2">
      <c r="A151" s="24" t="s">
        <v>225</v>
      </c>
      <c r="B151" s="23" t="s">
        <v>34</v>
      </c>
      <c r="C151" s="28" t="s">
        <v>46</v>
      </c>
      <c r="D151" s="28">
        <v>278.10000000000002</v>
      </c>
      <c r="E151" s="28">
        <v>207.4</v>
      </c>
      <c r="F151" s="29">
        <f t="shared" si="34"/>
        <v>134.08871745419481</v>
      </c>
      <c r="G151" s="29">
        <f t="shared" si="35"/>
        <v>65.911282545805193</v>
      </c>
      <c r="H151" s="28">
        <v>70</v>
      </c>
      <c r="I151" s="29">
        <f t="shared" si="36"/>
        <v>135.91128254580519</v>
      </c>
      <c r="M151" s="31"/>
      <c r="Q151" s="17"/>
      <c r="R151" s="17"/>
      <c r="S151" s="17"/>
      <c r="T151" s="19">
        <f t="shared" si="33"/>
        <v>134.08871745419481</v>
      </c>
      <c r="U151" s="20">
        <f t="shared" si="32"/>
        <v>135.91128254580519</v>
      </c>
      <c r="V151" s="35">
        <v>145</v>
      </c>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row>
    <row r="152" spans="1:108" s="11" customFormat="1" x14ac:dyDescent="0.2">
      <c r="A152" s="24" t="s">
        <v>226</v>
      </c>
      <c r="B152" s="23" t="s">
        <v>27</v>
      </c>
      <c r="C152" s="28" t="s">
        <v>46</v>
      </c>
      <c r="D152" s="28">
        <v>289.7</v>
      </c>
      <c r="E152" s="28">
        <v>207.4</v>
      </c>
      <c r="F152" s="29">
        <f t="shared" si="34"/>
        <v>139.6817743490839</v>
      </c>
      <c r="G152" s="29">
        <f t="shared" si="35"/>
        <v>60.318225650916105</v>
      </c>
      <c r="H152" s="28">
        <v>75</v>
      </c>
      <c r="I152" s="29">
        <f t="shared" si="36"/>
        <v>135.3182256509161</v>
      </c>
      <c r="M152" s="31"/>
      <c r="Q152" s="17"/>
      <c r="R152" s="17"/>
      <c r="S152" s="17"/>
      <c r="T152" s="19">
        <f t="shared" si="33"/>
        <v>139.6817743490839</v>
      </c>
      <c r="U152" s="20">
        <f t="shared" si="32"/>
        <v>135.3182256509161</v>
      </c>
      <c r="V152" s="35">
        <v>146</v>
      </c>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row>
    <row r="153" spans="1:108" s="11" customFormat="1" x14ac:dyDescent="0.2">
      <c r="A153" s="24" t="s">
        <v>227</v>
      </c>
      <c r="B153" s="23" t="s">
        <v>40</v>
      </c>
      <c r="C153" s="28" t="s">
        <v>46</v>
      </c>
      <c r="D153" s="28">
        <v>282.7</v>
      </c>
      <c r="E153" s="28">
        <v>207.4</v>
      </c>
      <c r="F153" s="29">
        <f t="shared" si="34"/>
        <v>136.30665380906458</v>
      </c>
      <c r="G153" s="29">
        <f t="shared" si="35"/>
        <v>63.693346190935415</v>
      </c>
      <c r="H153" s="28">
        <v>70</v>
      </c>
      <c r="I153" s="29">
        <f t="shared" si="36"/>
        <v>133.69334619093542</v>
      </c>
      <c r="M153" s="31"/>
      <c r="Q153" s="17"/>
      <c r="R153" s="17"/>
      <c r="S153" s="17"/>
      <c r="T153" s="19">
        <f t="shared" si="33"/>
        <v>136.30665380906458</v>
      </c>
      <c r="U153" s="20">
        <f t="shared" si="32"/>
        <v>133.69334619093542</v>
      </c>
      <c r="V153" s="35">
        <v>147</v>
      </c>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row>
    <row r="154" spans="1:108" s="11" customFormat="1" x14ac:dyDescent="0.2">
      <c r="A154" s="24" t="s">
        <v>228</v>
      </c>
      <c r="B154" s="23" t="s">
        <v>27</v>
      </c>
      <c r="C154" s="28" t="s">
        <v>46</v>
      </c>
      <c r="D154" s="28">
        <v>295.2</v>
      </c>
      <c r="E154" s="28">
        <v>207.4</v>
      </c>
      <c r="F154" s="29">
        <f t="shared" si="34"/>
        <v>142.33365477338475</v>
      </c>
      <c r="G154" s="29">
        <f t="shared" si="35"/>
        <v>57.666345226615249</v>
      </c>
      <c r="H154" s="28">
        <v>70</v>
      </c>
      <c r="I154" s="29">
        <f t="shared" si="36"/>
        <v>127.66634522661525</v>
      </c>
      <c r="M154" s="31"/>
      <c r="Q154" s="17"/>
      <c r="R154" s="17"/>
      <c r="S154" s="17"/>
      <c r="T154" s="19">
        <f t="shared" si="33"/>
        <v>142.33365477338475</v>
      </c>
      <c r="U154" s="20">
        <f t="shared" si="32"/>
        <v>127.66634522661525</v>
      </c>
      <c r="V154" s="35">
        <v>148</v>
      </c>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row>
    <row r="155" spans="1:108" s="11" customFormat="1" x14ac:dyDescent="0.2">
      <c r="A155" s="22" t="s">
        <v>229</v>
      </c>
      <c r="B155" s="23" t="s">
        <v>34</v>
      </c>
      <c r="C155" s="28" t="s">
        <v>46</v>
      </c>
      <c r="D155" s="28">
        <v>300.8</v>
      </c>
      <c r="E155" s="28">
        <v>207.4</v>
      </c>
      <c r="F155" s="29">
        <f t="shared" si="34"/>
        <v>145.03375120540019</v>
      </c>
      <c r="G155" s="29">
        <f t="shared" si="35"/>
        <v>54.966248794599807</v>
      </c>
      <c r="H155" s="28">
        <v>70</v>
      </c>
      <c r="I155" s="29">
        <f t="shared" si="36"/>
        <v>124.96624879459981</v>
      </c>
      <c r="M155" s="31"/>
      <c r="Q155" s="17"/>
      <c r="R155" s="17"/>
      <c r="S155" s="17"/>
      <c r="T155" s="19">
        <f t="shared" si="33"/>
        <v>145.03375120540019</v>
      </c>
      <c r="U155" s="20">
        <f t="shared" si="32"/>
        <v>124.96624879459981</v>
      </c>
      <c r="V155" s="35">
        <v>149</v>
      </c>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row>
    <row r="156" spans="1:108" s="11" customFormat="1" x14ac:dyDescent="0.2">
      <c r="A156" s="24" t="s">
        <v>231</v>
      </c>
      <c r="B156" s="23" t="s">
        <v>224</v>
      </c>
      <c r="C156" s="28" t="s">
        <v>46</v>
      </c>
      <c r="D156" s="28">
        <v>301.2</v>
      </c>
      <c r="E156" s="28">
        <v>207.4</v>
      </c>
      <c r="F156" s="29">
        <f t="shared" si="34"/>
        <v>145.22661523625843</v>
      </c>
      <c r="G156" s="29">
        <f t="shared" si="35"/>
        <v>54.773384763741575</v>
      </c>
      <c r="H156" s="28">
        <v>70</v>
      </c>
      <c r="I156" s="29">
        <f t="shared" si="36"/>
        <v>124.77338476374157</v>
      </c>
      <c r="M156" s="31"/>
      <c r="Q156" s="17"/>
      <c r="R156" s="17"/>
      <c r="S156" s="17"/>
      <c r="T156" s="19">
        <f t="shared" si="33"/>
        <v>145.22661523625843</v>
      </c>
      <c r="U156" s="20">
        <f t="shared" si="32"/>
        <v>124.77338476374157</v>
      </c>
      <c r="V156" s="35">
        <v>150</v>
      </c>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row>
    <row r="157" spans="1:108" s="11" customFormat="1" x14ac:dyDescent="0.2">
      <c r="A157" s="22" t="s">
        <v>230</v>
      </c>
      <c r="B157" s="23" t="s">
        <v>224</v>
      </c>
      <c r="C157" s="28" t="s">
        <v>25</v>
      </c>
      <c r="D157" s="28">
        <v>81.7</v>
      </c>
      <c r="E157" s="28">
        <v>48</v>
      </c>
      <c r="F157" s="29">
        <f t="shared" si="34"/>
        <v>170.20833333333334</v>
      </c>
      <c r="G157" s="29">
        <f t="shared" si="35"/>
        <v>29.791666666666657</v>
      </c>
      <c r="H157" s="28">
        <v>95</v>
      </c>
      <c r="I157" s="29">
        <f t="shared" si="36"/>
        <v>124.79166666666666</v>
      </c>
      <c r="M157" s="31"/>
      <c r="Q157" s="17"/>
      <c r="R157" s="17"/>
      <c r="S157" s="17"/>
      <c r="T157" s="20">
        <f t="shared" si="33"/>
        <v>170.20833333333334</v>
      </c>
      <c r="U157" s="20">
        <f t="shared" si="32"/>
        <v>124.79166666666666</v>
      </c>
      <c r="V157" s="35">
        <v>151</v>
      </c>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row>
    <row r="158" spans="1:108" s="11" customFormat="1" x14ac:dyDescent="0.2">
      <c r="A158" s="24" t="s">
        <v>232</v>
      </c>
      <c r="B158" s="23" t="s">
        <v>24</v>
      </c>
      <c r="C158" s="28" t="s">
        <v>46</v>
      </c>
      <c r="D158" s="28">
        <v>302.2</v>
      </c>
      <c r="E158" s="28">
        <v>207.4</v>
      </c>
      <c r="F158" s="29">
        <f t="shared" si="34"/>
        <v>145.70877531340406</v>
      </c>
      <c r="G158" s="29">
        <f t="shared" si="35"/>
        <v>54.291224686595939</v>
      </c>
      <c r="H158" s="28">
        <v>70</v>
      </c>
      <c r="I158" s="29">
        <f t="shared" si="36"/>
        <v>124.29122468659594</v>
      </c>
      <c r="M158" s="31"/>
      <c r="Q158" s="17"/>
      <c r="R158" s="17"/>
      <c r="S158" s="17"/>
      <c r="T158" s="19">
        <f t="shared" si="33"/>
        <v>145.70877531340406</v>
      </c>
      <c r="U158" s="20">
        <f t="shared" si="32"/>
        <v>124.29122468659594</v>
      </c>
      <c r="V158" s="35">
        <v>152</v>
      </c>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row>
    <row r="159" spans="1:108" s="11" customFormat="1" x14ac:dyDescent="0.2">
      <c r="A159" s="22" t="s">
        <v>233</v>
      </c>
      <c r="B159" s="23" t="s">
        <v>40</v>
      </c>
      <c r="C159" s="28" t="s">
        <v>46</v>
      </c>
      <c r="D159" s="28">
        <v>302.5</v>
      </c>
      <c r="E159" s="28">
        <v>207.4</v>
      </c>
      <c r="F159" s="29">
        <f t="shared" si="34"/>
        <v>145.85342333654773</v>
      </c>
      <c r="G159" s="29">
        <f t="shared" si="35"/>
        <v>54.146576663452265</v>
      </c>
      <c r="H159" s="28">
        <v>70</v>
      </c>
      <c r="I159" s="29">
        <f t="shared" si="36"/>
        <v>124.14657666345227</v>
      </c>
      <c r="M159" s="31"/>
      <c r="Q159" s="17"/>
      <c r="R159" s="17"/>
      <c r="S159" s="17"/>
      <c r="T159" s="19">
        <f t="shared" si="33"/>
        <v>145.85342333654773</v>
      </c>
      <c r="U159" s="20">
        <f t="shared" si="32"/>
        <v>124.14657666345227</v>
      </c>
      <c r="V159" s="35">
        <v>153</v>
      </c>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row>
    <row r="160" spans="1:108" s="11" customFormat="1" x14ac:dyDescent="0.2">
      <c r="A160" s="22" t="s">
        <v>234</v>
      </c>
      <c r="B160" s="23" t="s">
        <v>34</v>
      </c>
      <c r="C160" s="28" t="s">
        <v>58</v>
      </c>
      <c r="D160" s="28">
        <v>53.3</v>
      </c>
      <c r="E160" s="28">
        <v>35.1</v>
      </c>
      <c r="F160" s="29">
        <f t="shared" si="34"/>
        <v>151.85185185185185</v>
      </c>
      <c r="G160" s="29">
        <f t="shared" si="35"/>
        <v>48.148148148148152</v>
      </c>
      <c r="H160" s="28">
        <v>70</v>
      </c>
      <c r="I160" s="29">
        <f t="shared" si="36"/>
        <v>118.14814814814815</v>
      </c>
      <c r="M160" s="31"/>
      <c r="Q160" s="17"/>
      <c r="R160" s="17"/>
      <c r="S160" s="17"/>
      <c r="T160" s="19">
        <f t="shared" si="33"/>
        <v>151.85185185185185</v>
      </c>
      <c r="U160" s="20">
        <f t="shared" si="32"/>
        <v>118.14814814814815</v>
      </c>
      <c r="V160" s="35">
        <v>154</v>
      </c>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row>
    <row r="161" spans="1:108" s="11" customFormat="1" x14ac:dyDescent="0.2">
      <c r="A161" s="24" t="s">
        <v>235</v>
      </c>
      <c r="B161" s="23" t="s">
        <v>40</v>
      </c>
      <c r="C161" s="28" t="s">
        <v>48</v>
      </c>
      <c r="F161" s="29">
        <v>0</v>
      </c>
      <c r="G161" s="28">
        <v>0</v>
      </c>
      <c r="H161" s="28">
        <v>90</v>
      </c>
      <c r="I161" s="28">
        <f t="shared" si="36"/>
        <v>90</v>
      </c>
      <c r="M161" s="31"/>
      <c r="Q161" s="17"/>
      <c r="R161" s="17"/>
      <c r="S161" s="17"/>
      <c r="T161" s="19">
        <f t="shared" si="33"/>
        <v>0</v>
      </c>
      <c r="U161" s="46">
        <f t="shared" si="32"/>
        <v>90</v>
      </c>
      <c r="V161" s="35">
        <v>155</v>
      </c>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row>
    <row r="162" spans="1:108" s="11" customFormat="1" x14ac:dyDescent="0.2">
      <c r="A162" s="24" t="s">
        <v>236</v>
      </c>
      <c r="B162" s="23" t="s">
        <v>24</v>
      </c>
      <c r="C162" s="28" t="s">
        <v>48</v>
      </c>
      <c r="D162" s="28">
        <v>79.7</v>
      </c>
      <c r="E162" s="28">
        <v>39.5</v>
      </c>
      <c r="F162" s="29">
        <f>D162/E162*100</f>
        <v>201.77215189873419</v>
      </c>
      <c r="G162" s="29">
        <f>200-F162</f>
        <v>-1.7721518987341938</v>
      </c>
      <c r="H162" s="28">
        <v>85</v>
      </c>
      <c r="I162" s="29">
        <f t="shared" si="36"/>
        <v>83.227848101265806</v>
      </c>
      <c r="M162" s="31"/>
      <c r="Q162" s="17"/>
      <c r="R162" s="17"/>
      <c r="S162" s="17"/>
      <c r="T162" s="19">
        <f t="shared" si="33"/>
        <v>201.77215189873419</v>
      </c>
      <c r="U162" s="20">
        <f t="shared" si="32"/>
        <v>83.227848101265806</v>
      </c>
      <c r="V162" s="35">
        <v>156</v>
      </c>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row>
    <row r="163" spans="1:108" s="11" customFormat="1" ht="16" thickBot="1" x14ac:dyDescent="0.25">
      <c r="A163" s="47" t="s">
        <v>237</v>
      </c>
      <c r="B163" s="48" t="s">
        <v>224</v>
      </c>
      <c r="C163" s="49" t="s">
        <v>58</v>
      </c>
      <c r="D163" s="49">
        <v>64.8</v>
      </c>
      <c r="E163" s="49">
        <v>35.1</v>
      </c>
      <c r="F163" s="50">
        <f>D163/E163*100</f>
        <v>184.61538461538461</v>
      </c>
      <c r="G163" s="50">
        <f>200-F163</f>
        <v>15.384615384615387</v>
      </c>
      <c r="H163" s="49">
        <v>65</v>
      </c>
      <c r="I163" s="50">
        <f t="shared" si="36"/>
        <v>80.384615384615387</v>
      </c>
      <c r="J163" s="51"/>
      <c r="K163" s="51"/>
      <c r="L163" s="51"/>
      <c r="M163" s="52"/>
      <c r="N163" s="51"/>
      <c r="O163" s="51"/>
      <c r="P163" s="51"/>
      <c r="Q163" s="53"/>
      <c r="R163" s="53"/>
      <c r="S163" s="53"/>
      <c r="T163" s="54">
        <f t="shared" si="33"/>
        <v>184.61538461538461</v>
      </c>
      <c r="U163" s="55">
        <f t="shared" si="32"/>
        <v>80.384615384615387</v>
      </c>
      <c r="V163" s="35">
        <v>157</v>
      </c>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row>
    <row r="167" spans="1:108" ht="16" thickBot="1" x14ac:dyDescent="0.25">
      <c r="L167" s="4"/>
      <c r="T167"/>
    </row>
    <row r="168" spans="1:108" ht="30" customHeight="1" thickBot="1" x14ac:dyDescent="0.25">
      <c r="A168" s="116" t="s">
        <v>238</v>
      </c>
      <c r="B168" s="117"/>
      <c r="C168" s="118"/>
      <c r="D168" s="119" t="s">
        <v>239</v>
      </c>
      <c r="E168" s="2"/>
      <c r="F168" s="2"/>
      <c r="G168" s="2"/>
      <c r="H168" s="2"/>
      <c r="I168" s="56"/>
      <c r="J168" s="121"/>
      <c r="K168" s="56"/>
      <c r="L168" s="4"/>
      <c r="T168"/>
    </row>
    <row r="169" spans="1:108" ht="16" thickBot="1" x14ac:dyDescent="0.25">
      <c r="A169" s="58" t="s">
        <v>15</v>
      </c>
      <c r="B169" s="6" t="s">
        <v>241</v>
      </c>
      <c r="C169" s="6" t="s">
        <v>242</v>
      </c>
      <c r="D169" s="120"/>
      <c r="E169" s="57"/>
      <c r="F169" s="2"/>
      <c r="G169" s="2"/>
      <c r="H169" s="2"/>
      <c r="I169" s="56"/>
      <c r="J169" s="121"/>
      <c r="K169" s="56"/>
      <c r="L169" s="4"/>
      <c r="T169"/>
    </row>
    <row r="170" spans="1:108" ht="30" customHeight="1" x14ac:dyDescent="0.2">
      <c r="A170" s="61" t="s">
        <v>243</v>
      </c>
      <c r="B170" s="62" t="s">
        <v>244</v>
      </c>
      <c r="C170" s="59">
        <v>1</v>
      </c>
      <c r="D170" s="60"/>
      <c r="F170" s="65"/>
      <c r="G170" s="65"/>
      <c r="H170" s="65"/>
      <c r="L170" s="4"/>
      <c r="T170"/>
    </row>
    <row r="171" spans="1:108" ht="30" customHeight="1" x14ac:dyDescent="0.2">
      <c r="A171" s="62" t="s">
        <v>246</v>
      </c>
      <c r="B171" s="62" t="s">
        <v>247</v>
      </c>
      <c r="C171" s="59">
        <v>2</v>
      </c>
      <c r="D171" s="66"/>
      <c r="F171" s="65"/>
      <c r="G171" s="65"/>
      <c r="H171" s="65"/>
      <c r="L171" s="4"/>
      <c r="T171"/>
    </row>
    <row r="172" spans="1:108" ht="30" customHeight="1" x14ac:dyDescent="0.2">
      <c r="A172" s="62" t="s">
        <v>248</v>
      </c>
      <c r="B172" s="62" t="s">
        <v>247</v>
      </c>
      <c r="C172" s="59">
        <v>3</v>
      </c>
      <c r="D172" s="68"/>
      <c r="F172" s="65"/>
      <c r="G172" s="65"/>
      <c r="H172" s="65"/>
      <c r="L172" s="4"/>
      <c r="T172"/>
    </row>
    <row r="173" spans="1:108" ht="30" customHeight="1" x14ac:dyDescent="0.2">
      <c r="A173" s="61" t="s">
        <v>249</v>
      </c>
      <c r="B173" s="61" t="s">
        <v>250</v>
      </c>
      <c r="C173" s="59">
        <v>4</v>
      </c>
      <c r="D173" s="70"/>
      <c r="F173" s="72"/>
      <c r="G173" s="72"/>
      <c r="H173" s="72"/>
      <c r="L173" s="4"/>
      <c r="T173"/>
    </row>
    <row r="174" spans="1:108" ht="30" customHeight="1" x14ac:dyDescent="0.2">
      <c r="A174" s="62" t="s">
        <v>246</v>
      </c>
      <c r="B174" s="61" t="s">
        <v>252</v>
      </c>
      <c r="C174" s="59">
        <v>5</v>
      </c>
      <c r="D174" s="73"/>
      <c r="F174" s="65"/>
      <c r="G174" s="65"/>
      <c r="H174" s="65"/>
      <c r="L174" s="4"/>
      <c r="T174"/>
    </row>
    <row r="175" spans="1:108" ht="24.75" customHeight="1" thickBot="1" x14ac:dyDescent="0.25">
      <c r="A175" s="62" t="s">
        <v>253</v>
      </c>
      <c r="B175" s="61" t="s">
        <v>254</v>
      </c>
      <c r="C175" s="59">
        <v>6</v>
      </c>
      <c r="D175" s="75"/>
      <c r="F175" s="65"/>
      <c r="G175" s="65"/>
      <c r="H175" s="65"/>
      <c r="L175" s="4"/>
      <c r="T175"/>
    </row>
    <row r="176" spans="1:108" ht="45" customHeight="1" thickBot="1" x14ac:dyDescent="0.25">
      <c r="A176" s="62" t="s">
        <v>255</v>
      </c>
      <c r="B176" s="61" t="s">
        <v>256</v>
      </c>
      <c r="C176" s="59">
        <v>7</v>
      </c>
      <c r="D176" s="77"/>
      <c r="F176" s="65"/>
      <c r="G176" s="65"/>
      <c r="H176" s="65"/>
      <c r="L176" s="4"/>
      <c r="T176"/>
    </row>
    <row r="177" spans="1:20" ht="30" customHeight="1" x14ac:dyDescent="0.2">
      <c r="A177" s="103" t="s">
        <v>259</v>
      </c>
      <c r="B177" s="103"/>
      <c r="C177" s="103"/>
      <c r="D177" s="104"/>
      <c r="F177" s="65"/>
      <c r="G177" s="65"/>
      <c r="H177" s="65"/>
      <c r="L177" s="4"/>
      <c r="T177"/>
    </row>
    <row r="178" spans="1:20" ht="30" customHeight="1" x14ac:dyDescent="0.2">
      <c r="A178" s="103" t="s">
        <v>260</v>
      </c>
      <c r="B178" s="103"/>
      <c r="C178" s="103"/>
      <c r="D178" s="103"/>
      <c r="E178" s="65"/>
      <c r="F178" s="65"/>
      <c r="G178" s="65"/>
      <c r="H178" s="65"/>
      <c r="I178" s="80"/>
      <c r="J178" s="65"/>
      <c r="K178" s="65"/>
      <c r="L178" s="4"/>
      <c r="T178"/>
    </row>
    <row r="179" spans="1:20" ht="15" customHeight="1" x14ac:dyDescent="0.2">
      <c r="A179" s="103"/>
      <c r="B179" s="103"/>
      <c r="C179" s="103"/>
      <c r="D179" s="103"/>
      <c r="F179" s="65"/>
      <c r="G179" s="65"/>
      <c r="H179" s="65"/>
      <c r="I179" s="65"/>
      <c r="L179" s="4"/>
      <c r="T179"/>
    </row>
    <row r="180" spans="1:20" ht="15" customHeight="1" x14ac:dyDescent="0.2">
      <c r="A180" s="103"/>
      <c r="B180" s="103"/>
      <c r="C180" s="103"/>
      <c r="D180" s="103"/>
      <c r="F180" s="72"/>
      <c r="G180" s="72"/>
      <c r="H180" s="72"/>
      <c r="I180" s="72"/>
      <c r="L180" s="4"/>
      <c r="T180"/>
    </row>
    <row r="181" spans="1:20" x14ac:dyDescent="0.2">
      <c r="I181" s="72"/>
      <c r="J181" s="72"/>
      <c r="K181" s="72"/>
      <c r="L181" s="72"/>
      <c r="M181" s="72"/>
      <c r="N181" s="72"/>
      <c r="O181" s="72"/>
      <c r="P181" s="72"/>
      <c r="Q181" s="72"/>
    </row>
    <row r="182" spans="1:20" x14ac:dyDescent="0.2">
      <c r="I182" s="72"/>
      <c r="J182" s="72"/>
      <c r="K182" s="72"/>
      <c r="L182" s="72"/>
      <c r="M182" s="72"/>
      <c r="N182" s="72"/>
      <c r="O182" s="72"/>
      <c r="P182" s="72"/>
      <c r="Q182" s="72"/>
    </row>
    <row r="183" spans="1:20" x14ac:dyDescent="0.2">
      <c r="I183" s="72"/>
      <c r="J183" s="72"/>
      <c r="K183" s="72"/>
      <c r="L183" s="72"/>
      <c r="M183" s="72"/>
      <c r="N183" s="72"/>
      <c r="O183" s="72"/>
      <c r="P183" s="72"/>
      <c r="Q183" s="72"/>
    </row>
    <row r="184" spans="1:20" x14ac:dyDescent="0.2">
      <c r="I184" s="72"/>
      <c r="J184" s="72"/>
      <c r="K184" s="72"/>
      <c r="L184" s="72"/>
      <c r="M184" s="72"/>
      <c r="N184" s="72"/>
      <c r="O184" s="72"/>
      <c r="P184" s="72"/>
      <c r="Q184" s="72"/>
    </row>
  </sheetData>
  <mergeCells count="29">
    <mergeCell ref="T3:V3"/>
    <mergeCell ref="T4:T6"/>
    <mergeCell ref="U4:U6"/>
    <mergeCell ref="V4:V6"/>
    <mergeCell ref="I5:I6"/>
    <mergeCell ref="J5:J6"/>
    <mergeCell ref="R5:R6"/>
    <mergeCell ref="S5:S6"/>
    <mergeCell ref="P5:P6"/>
    <mergeCell ref="A3:A6"/>
    <mergeCell ref="B3:B6"/>
    <mergeCell ref="C3:S3"/>
    <mergeCell ref="N5:N6"/>
    <mergeCell ref="C5:C6"/>
    <mergeCell ref="D5:D6"/>
    <mergeCell ref="F5:F6"/>
    <mergeCell ref="G5:G6"/>
    <mergeCell ref="H5:H6"/>
    <mergeCell ref="E5:E6"/>
    <mergeCell ref="O5:O6"/>
    <mergeCell ref="A178:D178"/>
    <mergeCell ref="A179:D180"/>
    <mergeCell ref="A177:D177"/>
    <mergeCell ref="K5:K6"/>
    <mergeCell ref="L5:L6"/>
    <mergeCell ref="M5:M6"/>
    <mergeCell ref="A168:C168"/>
    <mergeCell ref="D168:D169"/>
    <mergeCell ref="J168:J16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H196"/>
  <sheetViews>
    <sheetView workbookViewId="0">
      <pane xSplit="1" topLeftCell="B1" activePane="topRight" state="frozen"/>
      <selection activeCell="A6" sqref="A6"/>
      <selection pane="topRight"/>
    </sheetView>
  </sheetViews>
  <sheetFormatPr baseColWidth="10" defaultColWidth="8.83203125" defaultRowHeight="15" x14ac:dyDescent="0.2"/>
  <cols>
    <col min="1" max="1" width="29" customWidth="1"/>
    <col min="2" max="2" width="15.6640625" customWidth="1"/>
    <col min="3" max="5" width="12.6640625" customWidth="1"/>
    <col min="6" max="9" width="10.1640625" customWidth="1"/>
    <col min="10" max="12" width="12.6640625" customWidth="1"/>
    <col min="13" max="16" width="10.1640625" customWidth="1"/>
    <col min="17" max="17" width="12.6640625" customWidth="1"/>
    <col min="18" max="19" width="10.1640625" customWidth="1"/>
    <col min="20" max="20" width="10.1640625" style="4" customWidth="1"/>
    <col min="23" max="60" width="9.1640625"/>
  </cols>
  <sheetData>
    <row r="1" spans="1:60" ht="21" x14ac:dyDescent="0.25">
      <c r="A1" s="1" t="s">
        <v>0</v>
      </c>
      <c r="D1" s="2" t="s">
        <v>1</v>
      </c>
      <c r="E1" s="3" t="s">
        <v>316</v>
      </c>
      <c r="I1" s="3"/>
      <c r="K1" s="2"/>
      <c r="L1" s="3"/>
      <c r="P1" s="3"/>
      <c r="R1" s="2"/>
      <c r="S1" s="2"/>
    </row>
    <row r="2" spans="1:60" ht="22" thickBot="1" x14ac:dyDescent="0.3">
      <c r="A2" s="1"/>
      <c r="D2" s="2"/>
      <c r="I2" s="3"/>
      <c r="K2" s="2"/>
      <c r="P2" s="3"/>
      <c r="R2" s="2"/>
      <c r="S2" s="2"/>
    </row>
    <row r="3" spans="1:60" ht="27.75" customHeight="1" thickBot="1" x14ac:dyDescent="0.3">
      <c r="A3" s="107" t="s">
        <v>2</v>
      </c>
      <c r="B3" s="110" t="s">
        <v>3</v>
      </c>
      <c r="C3" s="113" t="s">
        <v>4</v>
      </c>
      <c r="D3" s="114"/>
      <c r="E3" s="114"/>
      <c r="F3" s="114"/>
      <c r="G3" s="114"/>
      <c r="H3" s="114"/>
      <c r="I3" s="114"/>
      <c r="J3" s="114"/>
      <c r="K3" s="114"/>
      <c r="L3" s="114"/>
      <c r="M3" s="114"/>
      <c r="N3" s="114"/>
      <c r="O3" s="114"/>
      <c r="P3" s="114"/>
      <c r="Q3" s="114"/>
      <c r="R3" s="114"/>
      <c r="S3" s="115"/>
      <c r="T3" s="113" t="s">
        <v>5</v>
      </c>
      <c r="U3" s="114"/>
      <c r="V3" s="115"/>
    </row>
    <row r="4" spans="1:60" s="2" customFormat="1" ht="15.75" customHeight="1" thickBot="1" x14ac:dyDescent="0.25">
      <c r="A4" s="108"/>
      <c r="B4" s="111"/>
      <c r="C4" s="5" t="s">
        <v>6</v>
      </c>
      <c r="D4" s="5" t="s">
        <v>7</v>
      </c>
      <c r="E4" s="5" t="s">
        <v>8</v>
      </c>
      <c r="F4" s="5"/>
      <c r="G4" s="5"/>
      <c r="H4" s="5"/>
      <c r="I4" s="5"/>
      <c r="J4" s="5" t="s">
        <v>9</v>
      </c>
      <c r="K4" s="5" t="s">
        <v>7</v>
      </c>
      <c r="L4" s="5" t="s">
        <v>8</v>
      </c>
      <c r="M4" s="5"/>
      <c r="N4" s="5"/>
      <c r="O4" s="5"/>
      <c r="P4" s="5"/>
      <c r="Q4" s="6" t="s">
        <v>10</v>
      </c>
      <c r="R4" s="6" t="s">
        <v>7</v>
      </c>
      <c r="S4" s="7"/>
      <c r="T4" s="122" t="s">
        <v>11</v>
      </c>
      <c r="U4" s="124" t="s">
        <v>12</v>
      </c>
      <c r="V4" s="125" t="s">
        <v>14</v>
      </c>
    </row>
    <row r="5" spans="1:60" s="2" customFormat="1" ht="15.75" customHeight="1" thickBot="1" x14ac:dyDescent="0.25">
      <c r="A5" s="108"/>
      <c r="B5" s="111"/>
      <c r="C5" s="128" t="s">
        <v>15</v>
      </c>
      <c r="D5" s="101" t="s">
        <v>16</v>
      </c>
      <c r="E5" s="101" t="s">
        <v>16</v>
      </c>
      <c r="F5" s="101" t="s">
        <v>17</v>
      </c>
      <c r="G5" s="101" t="s">
        <v>18</v>
      </c>
      <c r="H5" s="101" t="s">
        <v>19</v>
      </c>
      <c r="I5" s="101" t="s">
        <v>20</v>
      </c>
      <c r="J5" s="128" t="s">
        <v>15</v>
      </c>
      <c r="K5" s="101" t="s">
        <v>16</v>
      </c>
      <c r="L5" s="101" t="s">
        <v>16</v>
      </c>
      <c r="M5" s="101" t="s">
        <v>17</v>
      </c>
      <c r="N5" s="101" t="s">
        <v>18</v>
      </c>
      <c r="O5" s="101" t="s">
        <v>19</v>
      </c>
      <c r="P5" s="101" t="s">
        <v>20</v>
      </c>
      <c r="Q5" s="8" t="s">
        <v>21</v>
      </c>
      <c r="R5" s="101" t="s">
        <v>22</v>
      </c>
      <c r="S5" s="105" t="s">
        <v>17</v>
      </c>
      <c r="T5" s="123"/>
      <c r="U5" s="125"/>
      <c r="V5" s="101"/>
    </row>
    <row r="6" spans="1:60" ht="15" customHeight="1" x14ac:dyDescent="0.2">
      <c r="A6" s="109"/>
      <c r="B6" s="112"/>
      <c r="C6" s="129"/>
      <c r="D6" s="102"/>
      <c r="E6" s="102"/>
      <c r="F6" s="102"/>
      <c r="G6" s="102"/>
      <c r="H6" s="102"/>
      <c r="I6" s="102"/>
      <c r="J6" s="129"/>
      <c r="K6" s="102"/>
      <c r="L6" s="102"/>
      <c r="M6" s="102"/>
      <c r="N6" s="102"/>
      <c r="O6" s="102"/>
      <c r="P6" s="102"/>
      <c r="Q6" s="9" t="s">
        <v>15</v>
      </c>
      <c r="R6" s="102"/>
      <c r="S6" s="106"/>
      <c r="T6" s="123"/>
      <c r="U6" s="125"/>
      <c r="V6" s="102"/>
    </row>
    <row r="7" spans="1:60" s="11" customFormat="1" x14ac:dyDescent="0.2">
      <c r="A7" s="10" t="s">
        <v>23</v>
      </c>
      <c r="B7" s="11" t="s">
        <v>24</v>
      </c>
      <c r="D7" s="12"/>
      <c r="E7" s="13"/>
      <c r="F7" s="13"/>
      <c r="G7" s="13"/>
      <c r="H7" s="13"/>
      <c r="J7" s="14" t="s">
        <v>25</v>
      </c>
      <c r="K7" s="15">
        <v>48.3</v>
      </c>
      <c r="L7" s="14">
        <v>48</v>
      </c>
      <c r="M7" s="16">
        <f>K7/L7*100</f>
        <v>100.62499999999999</v>
      </c>
      <c r="N7" s="16">
        <f>200-M7</f>
        <v>99.375000000000014</v>
      </c>
      <c r="O7" s="15">
        <v>100</v>
      </c>
      <c r="P7" s="16">
        <f>SUM(N7:O7)</f>
        <v>199.375</v>
      </c>
      <c r="Q7" s="17"/>
      <c r="R7" s="18"/>
      <c r="S7" s="18"/>
      <c r="T7" s="19">
        <f>M7</f>
        <v>100.62499999999999</v>
      </c>
      <c r="U7" s="20">
        <f>P7</f>
        <v>199.375</v>
      </c>
      <c r="V7" s="21" t="s">
        <v>262</v>
      </c>
      <c r="W7"/>
      <c r="X7"/>
      <c r="Y7"/>
      <c r="Z7"/>
      <c r="AA7"/>
      <c r="AB7"/>
      <c r="AC7"/>
      <c r="AD7"/>
      <c r="AE7"/>
      <c r="AF7"/>
      <c r="AG7"/>
      <c r="AH7"/>
      <c r="AI7"/>
      <c r="AJ7"/>
      <c r="AK7"/>
      <c r="AL7"/>
      <c r="AM7"/>
      <c r="AN7"/>
      <c r="AO7"/>
      <c r="AP7"/>
      <c r="AQ7"/>
      <c r="AR7"/>
      <c r="AS7"/>
      <c r="AT7"/>
      <c r="AU7"/>
      <c r="AV7"/>
      <c r="AW7"/>
      <c r="AX7"/>
      <c r="AY7"/>
      <c r="AZ7"/>
      <c r="BA7"/>
      <c r="BB7"/>
      <c r="BC7"/>
      <c r="BD7"/>
      <c r="BE7"/>
      <c r="BF7"/>
      <c r="BG7"/>
      <c r="BH7"/>
    </row>
    <row r="8" spans="1:60" s="11" customFormat="1" ht="15" customHeight="1" x14ac:dyDescent="0.2">
      <c r="A8" s="22" t="s">
        <v>276</v>
      </c>
      <c r="B8" s="23"/>
      <c r="J8" s="14"/>
      <c r="K8" s="14"/>
      <c r="L8" s="14"/>
      <c r="M8" s="16"/>
      <c r="N8" s="16"/>
      <c r="O8" s="14"/>
      <c r="P8" s="16"/>
      <c r="Q8" s="17" t="s">
        <v>32</v>
      </c>
      <c r="R8" s="17">
        <v>3</v>
      </c>
      <c r="S8" s="17">
        <v>105.8</v>
      </c>
      <c r="T8" s="19">
        <f>S8</f>
        <v>105.8</v>
      </c>
      <c r="U8" s="20"/>
      <c r="V8" s="21">
        <v>2</v>
      </c>
      <c r="W8"/>
      <c r="X8"/>
      <c r="Y8"/>
      <c r="Z8"/>
      <c r="AA8"/>
      <c r="AB8"/>
      <c r="AC8"/>
      <c r="AD8"/>
      <c r="AE8"/>
      <c r="AF8"/>
      <c r="AG8"/>
      <c r="AH8"/>
      <c r="AI8"/>
      <c r="AJ8"/>
      <c r="AK8"/>
      <c r="AL8"/>
      <c r="AM8"/>
      <c r="AN8"/>
      <c r="AO8"/>
      <c r="AP8"/>
      <c r="AQ8"/>
      <c r="AR8"/>
      <c r="AS8"/>
      <c r="AT8"/>
      <c r="AU8"/>
      <c r="AV8"/>
      <c r="AW8"/>
      <c r="AX8"/>
      <c r="AY8"/>
      <c r="AZ8"/>
      <c r="BA8"/>
      <c r="BB8"/>
      <c r="BC8"/>
      <c r="BD8"/>
      <c r="BE8"/>
      <c r="BF8"/>
      <c r="BG8"/>
      <c r="BH8"/>
    </row>
    <row r="9" spans="1:60" s="11" customFormat="1" x14ac:dyDescent="0.2">
      <c r="A9" s="138" t="s">
        <v>42</v>
      </c>
      <c r="B9" s="140" t="s">
        <v>24</v>
      </c>
      <c r="C9" s="28" t="s">
        <v>37</v>
      </c>
      <c r="D9" s="28">
        <v>258.39999999999998</v>
      </c>
      <c r="E9" s="28">
        <v>230.6</v>
      </c>
      <c r="F9" s="29">
        <f t="shared" ref="F9:F19" si="0">D9/E9*100</f>
        <v>112.05550737207284</v>
      </c>
      <c r="G9" s="29">
        <f t="shared" ref="G9:G19" si="1">200-F9</f>
        <v>87.944492627927161</v>
      </c>
      <c r="H9" s="28">
        <v>100</v>
      </c>
      <c r="I9" s="29">
        <f>SUM(G9:H9)</f>
        <v>187.94449262792716</v>
      </c>
      <c r="J9" s="14" t="s">
        <v>37</v>
      </c>
      <c r="K9" s="14">
        <v>251.1</v>
      </c>
      <c r="L9" s="14">
        <v>230.6</v>
      </c>
      <c r="M9" s="16">
        <f t="shared" ref="M9:M27" si="2">K9/L9*100</f>
        <v>108.88985255854293</v>
      </c>
      <c r="N9" s="16">
        <f t="shared" ref="N9:N27" si="3">200-M9</f>
        <v>91.110147441457073</v>
      </c>
      <c r="O9" s="14">
        <v>95</v>
      </c>
      <c r="P9" s="16">
        <f>SUM(N9:O9)</f>
        <v>186.11014744145706</v>
      </c>
      <c r="Q9" s="17" t="s">
        <v>38</v>
      </c>
      <c r="R9" s="17">
        <v>6</v>
      </c>
      <c r="S9" s="17">
        <v>112.1</v>
      </c>
      <c r="T9" s="19">
        <f>M9</f>
        <v>108.88985255854293</v>
      </c>
      <c r="U9" s="20">
        <f>I9</f>
        <v>187.94449262792716</v>
      </c>
      <c r="V9" s="146" t="s">
        <v>281</v>
      </c>
      <c r="W9"/>
      <c r="X9"/>
      <c r="Y9"/>
      <c r="Z9"/>
      <c r="AA9"/>
      <c r="AB9"/>
      <c r="AC9"/>
      <c r="AD9"/>
      <c r="AE9"/>
      <c r="AF9"/>
      <c r="AG9"/>
      <c r="AH9"/>
      <c r="AI9"/>
      <c r="AJ9"/>
      <c r="AK9"/>
      <c r="AL9"/>
      <c r="AM9"/>
      <c r="AN9"/>
      <c r="AO9"/>
      <c r="AP9"/>
      <c r="AQ9"/>
      <c r="AR9"/>
      <c r="AS9"/>
      <c r="AT9"/>
      <c r="AU9"/>
      <c r="AV9"/>
      <c r="AW9"/>
      <c r="AX9"/>
      <c r="AY9"/>
      <c r="AZ9"/>
      <c r="BA9"/>
      <c r="BB9"/>
      <c r="BC9"/>
      <c r="BD9"/>
      <c r="BE9"/>
      <c r="BF9"/>
      <c r="BG9"/>
      <c r="BH9"/>
    </row>
    <row r="10" spans="1:60" s="11" customFormat="1" x14ac:dyDescent="0.2">
      <c r="A10" s="139"/>
      <c r="B10" s="141"/>
      <c r="C10" s="28" t="s">
        <v>48</v>
      </c>
      <c r="D10" s="28">
        <v>52.1</v>
      </c>
      <c r="E10" s="28">
        <v>39.5</v>
      </c>
      <c r="F10" s="29">
        <f t="shared" si="0"/>
        <v>131.8987341772152</v>
      </c>
      <c r="G10" s="29">
        <f t="shared" si="1"/>
        <v>68.101265822784796</v>
      </c>
      <c r="H10" s="29">
        <v>100</v>
      </c>
      <c r="I10" s="29">
        <f>G10+H10</f>
        <v>168.1012658227848</v>
      </c>
      <c r="J10" s="14" t="s">
        <v>48</v>
      </c>
      <c r="K10" s="14">
        <v>44.8</v>
      </c>
      <c r="L10" s="14">
        <v>39.5</v>
      </c>
      <c r="M10" s="16">
        <f t="shared" si="2"/>
        <v>113.41772151898732</v>
      </c>
      <c r="N10" s="16">
        <f t="shared" si="3"/>
        <v>86.582278481012679</v>
      </c>
      <c r="O10" s="14">
        <v>95</v>
      </c>
      <c r="P10" s="16">
        <f>N10+O10</f>
        <v>181.58227848101268</v>
      </c>
      <c r="Q10" s="17" t="s">
        <v>282</v>
      </c>
      <c r="R10" s="17">
        <v>4</v>
      </c>
      <c r="S10" s="17">
        <v>110.9</v>
      </c>
      <c r="T10" s="19">
        <f>S10</f>
        <v>110.9</v>
      </c>
      <c r="U10" s="20">
        <f t="shared" ref="U10:U22" si="4">P10</f>
        <v>181.58227848101268</v>
      </c>
      <c r="V10" s="147"/>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row>
    <row r="11" spans="1:60" s="11" customFormat="1" x14ac:dyDescent="0.2">
      <c r="A11" s="24" t="s">
        <v>43</v>
      </c>
      <c r="B11" s="25" t="s">
        <v>34</v>
      </c>
      <c r="C11" s="28" t="s">
        <v>25</v>
      </c>
      <c r="D11" s="28">
        <v>53.2</v>
      </c>
      <c r="E11" s="28">
        <v>48</v>
      </c>
      <c r="F11" s="29">
        <f t="shared" si="0"/>
        <v>110.83333333333334</v>
      </c>
      <c r="G11" s="29">
        <f t="shared" si="1"/>
        <v>89.166666666666657</v>
      </c>
      <c r="H11" s="28">
        <v>100</v>
      </c>
      <c r="I11" s="29">
        <f t="shared" ref="I11:I19" si="5">SUM(G11:H11)</f>
        <v>189.16666666666666</v>
      </c>
      <c r="J11" s="14" t="s">
        <v>25</v>
      </c>
      <c r="K11" s="14">
        <v>50.9</v>
      </c>
      <c r="L11" s="14">
        <v>48</v>
      </c>
      <c r="M11" s="16">
        <f t="shared" si="2"/>
        <v>106.04166666666666</v>
      </c>
      <c r="N11" s="16">
        <f t="shared" si="3"/>
        <v>93.958333333333343</v>
      </c>
      <c r="O11" s="14">
        <v>100</v>
      </c>
      <c r="P11" s="16">
        <f t="shared" ref="P11:P27" si="6">SUM(N11:O11)</f>
        <v>193.95833333333334</v>
      </c>
      <c r="Q11" s="17" t="s">
        <v>44</v>
      </c>
      <c r="R11" s="17">
        <v>1</v>
      </c>
      <c r="S11" s="17">
        <v>106.5</v>
      </c>
      <c r="T11" s="19">
        <f t="shared" ref="T11:T21" si="7">M11</f>
        <v>106.04166666666666</v>
      </c>
      <c r="U11" s="20">
        <f t="shared" si="4"/>
        <v>193.95833333333334</v>
      </c>
      <c r="V11" s="30" t="s">
        <v>277</v>
      </c>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row>
    <row r="12" spans="1:60" s="11" customFormat="1" ht="15" customHeight="1" x14ac:dyDescent="0.2">
      <c r="A12" s="24" t="s">
        <v>45</v>
      </c>
      <c r="B12" s="25" t="s">
        <v>40</v>
      </c>
      <c r="C12" s="28" t="s">
        <v>46</v>
      </c>
      <c r="D12" s="28">
        <v>236.3</v>
      </c>
      <c r="E12" s="28">
        <v>207.4</v>
      </c>
      <c r="F12" s="29">
        <f t="shared" si="0"/>
        <v>113.9344262295082</v>
      </c>
      <c r="G12" s="29">
        <f t="shared" si="1"/>
        <v>86.065573770491795</v>
      </c>
      <c r="H12" s="28">
        <v>100</v>
      </c>
      <c r="I12" s="29">
        <f t="shared" si="5"/>
        <v>186.0655737704918</v>
      </c>
      <c r="J12" s="14" t="s">
        <v>46</v>
      </c>
      <c r="K12" s="14">
        <v>224.2</v>
      </c>
      <c r="L12" s="14">
        <v>207.4</v>
      </c>
      <c r="M12" s="16">
        <f t="shared" si="2"/>
        <v>108.10028929604627</v>
      </c>
      <c r="N12" s="16">
        <f t="shared" si="3"/>
        <v>91.89971070395373</v>
      </c>
      <c r="O12" s="14">
        <v>100</v>
      </c>
      <c r="P12" s="16">
        <f t="shared" si="6"/>
        <v>191.89971070395373</v>
      </c>
      <c r="Q12" s="17" t="s">
        <v>47</v>
      </c>
      <c r="R12" s="17">
        <v>1</v>
      </c>
      <c r="S12" s="17">
        <v>111.7</v>
      </c>
      <c r="T12" s="19">
        <f t="shared" si="7"/>
        <v>108.10028929604627</v>
      </c>
      <c r="U12" s="20">
        <f t="shared" si="4"/>
        <v>191.89971070395373</v>
      </c>
      <c r="V12" s="30" t="s">
        <v>278</v>
      </c>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row>
    <row r="13" spans="1:60" s="11" customFormat="1" x14ac:dyDescent="0.2">
      <c r="A13" s="148" t="s">
        <v>62</v>
      </c>
      <c r="B13" s="140" t="s">
        <v>27</v>
      </c>
      <c r="C13" s="28" t="s">
        <v>46</v>
      </c>
      <c r="D13" s="28">
        <v>230.5</v>
      </c>
      <c r="E13" s="28">
        <v>207.4</v>
      </c>
      <c r="F13" s="29">
        <f t="shared" si="0"/>
        <v>111.13789778206365</v>
      </c>
      <c r="G13" s="29">
        <f t="shared" si="1"/>
        <v>88.862102217936354</v>
      </c>
      <c r="H13" s="28">
        <v>100</v>
      </c>
      <c r="I13" s="29">
        <f t="shared" si="5"/>
        <v>188.86210221793635</v>
      </c>
      <c r="J13" s="14" t="s">
        <v>46</v>
      </c>
      <c r="K13" s="14">
        <v>220.8</v>
      </c>
      <c r="L13" s="14">
        <v>207.4</v>
      </c>
      <c r="M13" s="16">
        <f t="shared" si="2"/>
        <v>106.46094503375122</v>
      </c>
      <c r="N13" s="16">
        <f t="shared" si="3"/>
        <v>93.539054966248784</v>
      </c>
      <c r="O13" s="14">
        <v>100</v>
      </c>
      <c r="P13" s="16">
        <f t="shared" si="6"/>
        <v>193.53905496624878</v>
      </c>
      <c r="Q13" s="17" t="s">
        <v>63</v>
      </c>
      <c r="R13" s="17">
        <v>3</v>
      </c>
      <c r="S13" s="17">
        <v>112.2</v>
      </c>
      <c r="T13" s="20">
        <f t="shared" si="7"/>
        <v>106.46094503375122</v>
      </c>
      <c r="U13" s="20">
        <f t="shared" si="4"/>
        <v>193.53905496624878</v>
      </c>
      <c r="V13" s="150" t="s">
        <v>279</v>
      </c>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row>
    <row r="14" spans="1:60" s="11" customFormat="1" x14ac:dyDescent="0.2">
      <c r="A14" s="149"/>
      <c r="B14" s="141"/>
      <c r="C14" s="28" t="s">
        <v>58</v>
      </c>
      <c r="D14" s="34">
        <v>41.1</v>
      </c>
      <c r="E14" s="28">
        <v>35.1</v>
      </c>
      <c r="F14" s="29">
        <f t="shared" si="0"/>
        <v>117.0940170940171</v>
      </c>
      <c r="G14" s="29">
        <f t="shared" si="1"/>
        <v>82.905982905982896</v>
      </c>
      <c r="H14" s="28">
        <v>100</v>
      </c>
      <c r="I14" s="29">
        <f t="shared" si="5"/>
        <v>182.90598290598291</v>
      </c>
      <c r="J14" s="14" t="s">
        <v>58</v>
      </c>
      <c r="K14" s="15">
        <v>37.4</v>
      </c>
      <c r="L14" s="14">
        <v>35.1</v>
      </c>
      <c r="M14" s="16">
        <f t="shared" si="2"/>
        <v>106.55270655270654</v>
      </c>
      <c r="N14" s="16">
        <f t="shared" si="3"/>
        <v>93.447293447293461</v>
      </c>
      <c r="O14" s="14">
        <v>100</v>
      </c>
      <c r="P14" s="16">
        <f t="shared" si="6"/>
        <v>193.44729344729348</v>
      </c>
      <c r="Q14" s="17"/>
      <c r="R14" s="17"/>
      <c r="S14" s="17"/>
      <c r="T14" s="20">
        <f t="shared" si="7"/>
        <v>106.55270655270654</v>
      </c>
      <c r="U14" s="20">
        <f t="shared" si="4"/>
        <v>193.44729344729348</v>
      </c>
      <c r="V14" s="151"/>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row>
    <row r="15" spans="1:60" s="11" customFormat="1" x14ac:dyDescent="0.2">
      <c r="A15" s="10" t="s">
        <v>53</v>
      </c>
      <c r="B15" s="11" t="s">
        <v>40</v>
      </c>
      <c r="C15" s="28" t="s">
        <v>46</v>
      </c>
      <c r="D15" s="28">
        <v>221.6</v>
      </c>
      <c r="E15" s="28">
        <v>207.4</v>
      </c>
      <c r="F15" s="29">
        <f t="shared" si="0"/>
        <v>106.84667309546769</v>
      </c>
      <c r="G15" s="29">
        <f t="shared" si="1"/>
        <v>93.153326904532307</v>
      </c>
      <c r="H15" s="34">
        <v>100</v>
      </c>
      <c r="I15" s="29">
        <f t="shared" si="5"/>
        <v>193.15332690453232</v>
      </c>
      <c r="J15" s="14" t="s">
        <v>46</v>
      </c>
      <c r="K15" s="14">
        <v>213.4</v>
      </c>
      <c r="L15" s="14">
        <v>207.4</v>
      </c>
      <c r="M15" s="16">
        <f t="shared" si="2"/>
        <v>102.89296046287369</v>
      </c>
      <c r="N15" s="16">
        <f t="shared" si="3"/>
        <v>97.107039537126312</v>
      </c>
      <c r="O15" s="15">
        <v>100</v>
      </c>
      <c r="P15" s="16">
        <f t="shared" si="6"/>
        <v>197.1070395371263</v>
      </c>
      <c r="Q15" s="17" t="s">
        <v>54</v>
      </c>
      <c r="R15" s="17">
        <v>1</v>
      </c>
      <c r="S15" s="17">
        <v>109.5</v>
      </c>
      <c r="T15" s="19">
        <f t="shared" si="7"/>
        <v>102.89296046287369</v>
      </c>
      <c r="U15" s="20">
        <f t="shared" si="4"/>
        <v>197.1070395371263</v>
      </c>
      <c r="V15" s="33">
        <v>7</v>
      </c>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row>
    <row r="16" spans="1:60" s="11" customFormat="1" x14ac:dyDescent="0.2">
      <c r="A16" s="138" t="s">
        <v>60</v>
      </c>
      <c r="B16" s="140" t="s">
        <v>27</v>
      </c>
      <c r="C16" s="28" t="s">
        <v>37</v>
      </c>
      <c r="D16" s="34">
        <v>253.2</v>
      </c>
      <c r="E16" s="28">
        <v>230.6</v>
      </c>
      <c r="F16" s="29">
        <f t="shared" si="0"/>
        <v>109.80052038161318</v>
      </c>
      <c r="G16" s="29">
        <f t="shared" si="1"/>
        <v>90.199479618386817</v>
      </c>
      <c r="H16" s="34">
        <v>100</v>
      </c>
      <c r="I16" s="29">
        <f t="shared" si="5"/>
        <v>190.19947961838682</v>
      </c>
      <c r="J16" s="14" t="s">
        <v>37</v>
      </c>
      <c r="K16" s="15">
        <v>243.1</v>
      </c>
      <c r="L16" s="14">
        <v>230.6</v>
      </c>
      <c r="M16" s="16">
        <f t="shared" si="2"/>
        <v>105.4206418039896</v>
      </c>
      <c r="N16" s="16">
        <f t="shared" si="3"/>
        <v>94.579358196010404</v>
      </c>
      <c r="O16" s="15">
        <v>100</v>
      </c>
      <c r="P16" s="16">
        <f t="shared" si="6"/>
        <v>194.57935819601039</v>
      </c>
      <c r="Q16" s="17" t="s">
        <v>38</v>
      </c>
      <c r="R16" s="17">
        <v>3</v>
      </c>
      <c r="S16" s="17">
        <v>109.6</v>
      </c>
      <c r="T16" s="19">
        <f t="shared" si="7"/>
        <v>105.4206418039896</v>
      </c>
      <c r="U16" s="20">
        <f t="shared" si="4"/>
        <v>194.57935819601039</v>
      </c>
      <c r="V16" s="142">
        <v>8</v>
      </c>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row>
    <row r="17" spans="1:60" s="11" customFormat="1" x14ac:dyDescent="0.2">
      <c r="A17" s="139"/>
      <c r="B17" s="141"/>
      <c r="C17" s="28" t="s">
        <v>48</v>
      </c>
      <c r="D17" s="34">
        <v>51.2</v>
      </c>
      <c r="E17" s="28">
        <v>39.5</v>
      </c>
      <c r="F17" s="29">
        <f t="shared" si="0"/>
        <v>129.62025316455697</v>
      </c>
      <c r="G17" s="29">
        <f t="shared" si="1"/>
        <v>70.379746835443029</v>
      </c>
      <c r="H17" s="34">
        <v>100</v>
      </c>
      <c r="I17" s="29">
        <f t="shared" si="5"/>
        <v>170.37974683544303</v>
      </c>
      <c r="J17" s="14" t="s">
        <v>48</v>
      </c>
      <c r="K17" s="15">
        <v>44.1</v>
      </c>
      <c r="L17" s="14">
        <v>39.5</v>
      </c>
      <c r="M17" s="16">
        <f t="shared" si="2"/>
        <v>111.64556962025316</v>
      </c>
      <c r="N17" s="16">
        <f t="shared" si="3"/>
        <v>88.354430379746844</v>
      </c>
      <c r="O17" s="15">
        <v>95</v>
      </c>
      <c r="P17" s="16">
        <f t="shared" si="6"/>
        <v>183.35443037974684</v>
      </c>
      <c r="Q17" s="17" t="s">
        <v>282</v>
      </c>
      <c r="R17" s="17">
        <v>3</v>
      </c>
      <c r="S17" s="17">
        <v>110.9</v>
      </c>
      <c r="T17" s="19">
        <f t="shared" si="7"/>
        <v>111.64556962025316</v>
      </c>
      <c r="U17" s="20">
        <f t="shared" si="4"/>
        <v>183.35443037974684</v>
      </c>
      <c r="V17" s="143"/>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row>
    <row r="18" spans="1:60" s="11" customFormat="1" x14ac:dyDescent="0.2">
      <c r="A18" s="24" t="s">
        <v>65</v>
      </c>
      <c r="B18" s="25" t="s">
        <v>34</v>
      </c>
      <c r="C18" s="28" t="s">
        <v>37</v>
      </c>
      <c r="D18" s="28">
        <v>251.9</v>
      </c>
      <c r="E18" s="28">
        <v>230.6</v>
      </c>
      <c r="F18" s="29">
        <f t="shared" si="0"/>
        <v>109.23677363399827</v>
      </c>
      <c r="G18" s="29">
        <f t="shared" si="1"/>
        <v>90.763226366001732</v>
      </c>
      <c r="H18" s="28">
        <v>100</v>
      </c>
      <c r="I18" s="29">
        <f t="shared" si="5"/>
        <v>190.76322636600173</v>
      </c>
      <c r="J18" s="14" t="s">
        <v>37</v>
      </c>
      <c r="K18" s="14">
        <v>246.9</v>
      </c>
      <c r="L18" s="14">
        <v>230.6</v>
      </c>
      <c r="M18" s="16">
        <f t="shared" si="2"/>
        <v>107.06851691240243</v>
      </c>
      <c r="N18" s="16">
        <f t="shared" si="3"/>
        <v>92.93148308759757</v>
      </c>
      <c r="O18" s="14">
        <v>100</v>
      </c>
      <c r="P18" s="16">
        <f t="shared" si="6"/>
        <v>192.93148308759757</v>
      </c>
      <c r="Q18" s="17" t="s">
        <v>66</v>
      </c>
      <c r="R18" s="17">
        <v>1</v>
      </c>
      <c r="S18" s="17">
        <v>115</v>
      </c>
      <c r="T18" s="19">
        <f t="shared" si="7"/>
        <v>107.06851691240243</v>
      </c>
      <c r="U18" s="20">
        <f t="shared" si="4"/>
        <v>192.93148308759757</v>
      </c>
      <c r="V18" s="33" t="s">
        <v>280</v>
      </c>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row>
    <row r="19" spans="1:60" s="11" customFormat="1" x14ac:dyDescent="0.2">
      <c r="A19" s="10" t="s">
        <v>67</v>
      </c>
      <c r="B19" s="11" t="s">
        <v>27</v>
      </c>
      <c r="C19" s="28" t="s">
        <v>46</v>
      </c>
      <c r="D19" s="28">
        <v>226.8</v>
      </c>
      <c r="E19" s="28">
        <v>207.4</v>
      </c>
      <c r="F19" s="29">
        <f t="shared" si="0"/>
        <v>109.35390549662489</v>
      </c>
      <c r="G19" s="29">
        <f t="shared" si="1"/>
        <v>90.64609450337511</v>
      </c>
      <c r="H19" s="34">
        <v>100</v>
      </c>
      <c r="I19" s="29">
        <f t="shared" si="5"/>
        <v>190.64609450337511</v>
      </c>
      <c r="J19" s="14" t="s">
        <v>46</v>
      </c>
      <c r="K19" s="14">
        <v>222.4</v>
      </c>
      <c r="L19" s="14">
        <v>207.4</v>
      </c>
      <c r="M19" s="16">
        <f t="shared" si="2"/>
        <v>107.23240115718417</v>
      </c>
      <c r="N19" s="16">
        <f t="shared" si="3"/>
        <v>92.767598842815829</v>
      </c>
      <c r="O19" s="15">
        <v>100</v>
      </c>
      <c r="P19" s="16">
        <f t="shared" si="6"/>
        <v>192.76759884281583</v>
      </c>
      <c r="Q19" s="17" t="s">
        <v>54</v>
      </c>
      <c r="R19" s="17">
        <v>3</v>
      </c>
      <c r="S19" s="17">
        <v>111.9</v>
      </c>
      <c r="T19" s="19">
        <f t="shared" si="7"/>
        <v>107.23240115718417</v>
      </c>
      <c r="U19" s="20">
        <f t="shared" si="4"/>
        <v>192.76759884281583</v>
      </c>
      <c r="V19" s="33">
        <v>10</v>
      </c>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row>
    <row r="20" spans="1:60" s="11" customFormat="1" x14ac:dyDescent="0.2">
      <c r="A20" s="24" t="s">
        <v>70</v>
      </c>
      <c r="B20" s="25" t="s">
        <v>27</v>
      </c>
      <c r="D20" s="12"/>
      <c r="E20" s="27"/>
      <c r="F20" s="27"/>
      <c r="G20" s="27"/>
      <c r="H20" s="27"/>
      <c r="J20" s="14" t="s">
        <v>46</v>
      </c>
      <c r="K20" s="15">
        <v>222.4</v>
      </c>
      <c r="L20" s="14">
        <v>207.4</v>
      </c>
      <c r="M20" s="16">
        <f t="shared" si="2"/>
        <v>107.23240115718417</v>
      </c>
      <c r="N20" s="16">
        <f t="shared" si="3"/>
        <v>92.767598842815829</v>
      </c>
      <c r="O20" s="15">
        <v>100</v>
      </c>
      <c r="P20" s="16">
        <f t="shared" si="6"/>
        <v>192.76759884281583</v>
      </c>
      <c r="Q20" s="17" t="s">
        <v>69</v>
      </c>
      <c r="R20" s="17">
        <v>3</v>
      </c>
      <c r="S20" s="17">
        <v>109.3</v>
      </c>
      <c r="T20" s="19">
        <f t="shared" si="7"/>
        <v>107.23240115718417</v>
      </c>
      <c r="U20" s="20">
        <f t="shared" si="4"/>
        <v>192.76759884281583</v>
      </c>
      <c r="V20" s="33">
        <v>11</v>
      </c>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row>
    <row r="21" spans="1:60" s="11" customFormat="1" x14ac:dyDescent="0.2">
      <c r="A21" s="138" t="s">
        <v>72</v>
      </c>
      <c r="B21" s="140" t="s">
        <v>40</v>
      </c>
      <c r="C21" s="28" t="s">
        <v>31</v>
      </c>
      <c r="D21" s="28">
        <v>121.8</v>
      </c>
      <c r="E21" s="28">
        <v>109</v>
      </c>
      <c r="F21" s="29">
        <f>D21/E21*100</f>
        <v>111.74311926605505</v>
      </c>
      <c r="G21" s="29">
        <f>200-F21</f>
        <v>88.256880733944953</v>
      </c>
      <c r="H21" s="28">
        <v>100</v>
      </c>
      <c r="I21" s="29">
        <f>SUM(G21:H21)</f>
        <v>188.25688073394497</v>
      </c>
      <c r="J21" s="14" t="s">
        <v>31</v>
      </c>
      <c r="K21" s="14">
        <v>119.3</v>
      </c>
      <c r="L21" s="14">
        <v>109</v>
      </c>
      <c r="M21" s="16">
        <f t="shared" si="2"/>
        <v>109.44954128440368</v>
      </c>
      <c r="N21" s="16">
        <f t="shared" si="3"/>
        <v>90.550458715596321</v>
      </c>
      <c r="O21" s="14">
        <v>100</v>
      </c>
      <c r="P21" s="16">
        <f t="shared" si="6"/>
        <v>190.55045871559633</v>
      </c>
      <c r="Q21" s="17" t="s">
        <v>73</v>
      </c>
      <c r="R21" s="17">
        <v>1</v>
      </c>
      <c r="S21" s="17">
        <v>110</v>
      </c>
      <c r="T21" s="19">
        <f t="shared" si="7"/>
        <v>109.44954128440368</v>
      </c>
      <c r="U21" s="20">
        <f t="shared" si="4"/>
        <v>190.55045871559633</v>
      </c>
      <c r="V21" s="144" t="s">
        <v>263</v>
      </c>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row>
    <row r="22" spans="1:60" s="11" customFormat="1" x14ac:dyDescent="0.2">
      <c r="A22" s="139"/>
      <c r="B22" s="141"/>
      <c r="C22" s="28" t="s">
        <v>110</v>
      </c>
      <c r="D22" s="28">
        <v>53.5</v>
      </c>
      <c r="E22" s="28">
        <v>40.200000000000003</v>
      </c>
      <c r="F22" s="29">
        <f>D22/E22*100</f>
        <v>133.08457711442784</v>
      </c>
      <c r="G22" s="29">
        <f>200-F22</f>
        <v>66.915422885572156</v>
      </c>
      <c r="H22" s="28">
        <v>100</v>
      </c>
      <c r="I22" s="29">
        <f>G22+H22</f>
        <v>166.91542288557216</v>
      </c>
      <c r="J22" s="14" t="s">
        <v>110</v>
      </c>
      <c r="K22" s="14">
        <v>44.1</v>
      </c>
      <c r="L22" s="14">
        <v>40.200000000000003</v>
      </c>
      <c r="M22" s="16">
        <f t="shared" si="2"/>
        <v>109.70149253731343</v>
      </c>
      <c r="N22" s="16">
        <f t="shared" si="3"/>
        <v>90.298507462686572</v>
      </c>
      <c r="O22" s="14">
        <v>100</v>
      </c>
      <c r="P22" s="16">
        <f t="shared" si="6"/>
        <v>190.29850746268659</v>
      </c>
      <c r="Q22" s="17" t="s">
        <v>271</v>
      </c>
      <c r="R22" s="17">
        <v>1</v>
      </c>
      <c r="S22" s="17">
        <v>109</v>
      </c>
      <c r="T22" s="19">
        <f>S22</f>
        <v>109</v>
      </c>
      <c r="U22" s="20">
        <f t="shared" si="4"/>
        <v>190.29850746268659</v>
      </c>
      <c r="V22" s="145"/>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row>
    <row r="23" spans="1:60" s="11" customFormat="1" x14ac:dyDescent="0.2">
      <c r="A23" s="138" t="s">
        <v>77</v>
      </c>
      <c r="B23" s="140" t="s">
        <v>27</v>
      </c>
      <c r="C23" s="28" t="s">
        <v>31</v>
      </c>
      <c r="D23" s="28">
        <v>120.4</v>
      </c>
      <c r="E23" s="28">
        <v>109</v>
      </c>
      <c r="F23" s="29">
        <f>D23/E23*100</f>
        <v>110.45871559633026</v>
      </c>
      <c r="G23" s="29">
        <f>200-F23</f>
        <v>89.541284403669735</v>
      </c>
      <c r="H23" s="28">
        <v>100</v>
      </c>
      <c r="I23" s="29">
        <f>SUM(G23:H23)</f>
        <v>189.54128440366975</v>
      </c>
      <c r="J23" s="14" t="s">
        <v>31</v>
      </c>
      <c r="K23" s="14">
        <v>122.6</v>
      </c>
      <c r="L23" s="14">
        <v>109</v>
      </c>
      <c r="M23" s="16">
        <f t="shared" si="2"/>
        <v>112.47706422018349</v>
      </c>
      <c r="N23" s="16">
        <f t="shared" si="3"/>
        <v>87.522935779816507</v>
      </c>
      <c r="O23" s="14">
        <v>95</v>
      </c>
      <c r="P23" s="16">
        <f t="shared" si="6"/>
        <v>182.52293577981652</v>
      </c>
      <c r="Q23" s="17" t="s">
        <v>73</v>
      </c>
      <c r="R23" s="17">
        <v>2</v>
      </c>
      <c r="S23" s="17">
        <v>110.6</v>
      </c>
      <c r="T23" s="19">
        <f>F23</f>
        <v>110.45871559633026</v>
      </c>
      <c r="U23" s="20">
        <f>I23</f>
        <v>189.54128440366975</v>
      </c>
      <c r="V23" s="142">
        <v>13</v>
      </c>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row>
    <row r="24" spans="1:60" s="11" customFormat="1" x14ac:dyDescent="0.2">
      <c r="A24" s="139"/>
      <c r="B24" s="141"/>
      <c r="C24" s="28" t="s">
        <v>110</v>
      </c>
      <c r="D24" s="28">
        <v>51.1</v>
      </c>
      <c r="E24" s="28">
        <v>40.200000000000003</v>
      </c>
      <c r="F24" s="29">
        <f>D24/E24*100</f>
        <v>127.11442786069651</v>
      </c>
      <c r="G24" s="29">
        <f>200-F24</f>
        <v>72.885572139303491</v>
      </c>
      <c r="H24" s="28">
        <v>100</v>
      </c>
      <c r="I24" s="29">
        <f>G24+H24</f>
        <v>172.88557213930349</v>
      </c>
      <c r="J24" s="14" t="s">
        <v>110</v>
      </c>
      <c r="K24" s="14">
        <v>47.9</v>
      </c>
      <c r="L24" s="14">
        <v>40.200000000000003</v>
      </c>
      <c r="M24" s="16">
        <f t="shared" si="2"/>
        <v>119.15422885572139</v>
      </c>
      <c r="N24" s="16">
        <f t="shared" si="3"/>
        <v>80.845771144278615</v>
      </c>
      <c r="O24" s="14">
        <v>98</v>
      </c>
      <c r="P24" s="16">
        <f t="shared" si="6"/>
        <v>178.84577114427861</v>
      </c>
      <c r="Q24" s="17" t="s">
        <v>271</v>
      </c>
      <c r="R24" s="17">
        <v>2</v>
      </c>
      <c r="S24" s="17">
        <v>111.2</v>
      </c>
      <c r="T24" s="19">
        <f>S24</f>
        <v>111.2</v>
      </c>
      <c r="U24" s="20">
        <f>P24</f>
        <v>178.84577114427861</v>
      </c>
      <c r="V24" s="143"/>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row>
    <row r="25" spans="1:60" s="11" customFormat="1" x14ac:dyDescent="0.2">
      <c r="A25" s="24" t="s">
        <v>85</v>
      </c>
      <c r="B25" s="25" t="s">
        <v>40</v>
      </c>
      <c r="C25" s="28" t="s">
        <v>31</v>
      </c>
      <c r="D25" s="34">
        <v>123.6</v>
      </c>
      <c r="E25" s="28">
        <v>109</v>
      </c>
      <c r="F25" s="29">
        <f>D25/E25*100</f>
        <v>113.39449541284404</v>
      </c>
      <c r="G25" s="29">
        <f>200-F25</f>
        <v>86.605504587155963</v>
      </c>
      <c r="H25" s="34">
        <v>100</v>
      </c>
      <c r="I25" s="29">
        <f>SUM(G25:H25)</f>
        <v>186.60550458715596</v>
      </c>
      <c r="J25" s="14" t="s">
        <v>31</v>
      </c>
      <c r="K25" s="15">
        <v>122.2</v>
      </c>
      <c r="L25" s="14">
        <v>109</v>
      </c>
      <c r="M25" s="16">
        <f t="shared" si="2"/>
        <v>112.11009174311928</v>
      </c>
      <c r="N25" s="16">
        <f t="shared" si="3"/>
        <v>87.889908256880716</v>
      </c>
      <c r="O25" s="15">
        <v>95</v>
      </c>
      <c r="P25" s="16">
        <f t="shared" si="6"/>
        <v>182.88990825688072</v>
      </c>
      <c r="Q25" s="17" t="s">
        <v>73</v>
      </c>
      <c r="R25" s="17">
        <v>3</v>
      </c>
      <c r="S25" s="17">
        <v>111.4</v>
      </c>
      <c r="T25" s="19">
        <f>M25</f>
        <v>112.11009174311928</v>
      </c>
      <c r="U25" s="20">
        <f>I25</f>
        <v>186.60550458715596</v>
      </c>
      <c r="V25" s="33">
        <v>14</v>
      </c>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row>
    <row r="26" spans="1:60" s="11" customFormat="1" x14ac:dyDescent="0.2">
      <c r="A26" s="24" t="s">
        <v>87</v>
      </c>
      <c r="B26" s="25" t="s">
        <v>40</v>
      </c>
      <c r="J26" s="14" t="s">
        <v>31</v>
      </c>
      <c r="K26" s="14">
        <v>119.4</v>
      </c>
      <c r="L26" s="14">
        <v>109</v>
      </c>
      <c r="M26" s="16">
        <f t="shared" si="2"/>
        <v>109.54128440366972</v>
      </c>
      <c r="N26" s="16">
        <f t="shared" si="3"/>
        <v>90.458715596330279</v>
      </c>
      <c r="O26" s="14">
        <v>95</v>
      </c>
      <c r="P26" s="16">
        <f t="shared" si="6"/>
        <v>185.45871559633028</v>
      </c>
      <c r="Q26" s="17" t="s">
        <v>35</v>
      </c>
      <c r="R26" s="17">
        <v>1</v>
      </c>
      <c r="S26" s="17">
        <v>108</v>
      </c>
      <c r="T26" s="32">
        <f>S26</f>
        <v>108</v>
      </c>
      <c r="U26" s="20">
        <f>P26</f>
        <v>185.45871559633028</v>
      </c>
      <c r="V26" s="33">
        <v>15</v>
      </c>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row>
    <row r="27" spans="1:60" s="11" customFormat="1" x14ac:dyDescent="0.2">
      <c r="A27" s="37" t="s">
        <v>104</v>
      </c>
      <c r="B27" s="25" t="s">
        <v>27</v>
      </c>
      <c r="C27" s="28" t="s">
        <v>46</v>
      </c>
      <c r="D27" s="28">
        <v>243.9</v>
      </c>
      <c r="E27" s="28">
        <v>207.4</v>
      </c>
      <c r="F27" s="29">
        <f>D27/E27*100</f>
        <v>117.59884281581485</v>
      </c>
      <c r="G27" s="29">
        <f>200-F27</f>
        <v>82.401157184185152</v>
      </c>
      <c r="H27" s="28">
        <v>95</v>
      </c>
      <c r="I27" s="29">
        <f>SUM(G27:H27)</f>
        <v>177.40115718418514</v>
      </c>
      <c r="J27" s="14" t="s">
        <v>46</v>
      </c>
      <c r="K27" s="14">
        <v>234</v>
      </c>
      <c r="L27" s="14">
        <v>207.4</v>
      </c>
      <c r="M27" s="16">
        <f t="shared" si="2"/>
        <v>112.82545805207329</v>
      </c>
      <c r="N27" s="16">
        <f t="shared" si="3"/>
        <v>87.174541947926713</v>
      </c>
      <c r="O27" s="14">
        <v>95</v>
      </c>
      <c r="P27" s="16">
        <f t="shared" si="6"/>
        <v>182.17454194792671</v>
      </c>
      <c r="Q27" s="17" t="s">
        <v>105</v>
      </c>
      <c r="R27" s="17">
        <v>3</v>
      </c>
      <c r="S27" s="17">
        <v>107.1</v>
      </c>
      <c r="T27" s="32">
        <f>S27</f>
        <v>107.1</v>
      </c>
      <c r="U27" s="38">
        <f>P27</f>
        <v>182.17454194792671</v>
      </c>
      <c r="V27" s="33">
        <v>16</v>
      </c>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row>
    <row r="28" spans="1:60" s="11" customFormat="1" x14ac:dyDescent="0.2">
      <c r="A28" s="10" t="s">
        <v>49</v>
      </c>
      <c r="B28" s="11" t="s">
        <v>34</v>
      </c>
      <c r="D28" s="12"/>
      <c r="E28" s="27"/>
      <c r="H28" s="27"/>
      <c r="K28" s="25"/>
      <c r="M28" s="31"/>
      <c r="N28" s="31"/>
      <c r="O28" s="25"/>
      <c r="P28" s="31"/>
      <c r="Q28" s="17" t="s">
        <v>50</v>
      </c>
      <c r="R28" s="17">
        <v>1</v>
      </c>
      <c r="S28" s="17">
        <v>105</v>
      </c>
      <c r="T28" s="32">
        <f>S28</f>
        <v>105</v>
      </c>
      <c r="U28" s="20">
        <v>0</v>
      </c>
      <c r="V28" s="33">
        <v>17</v>
      </c>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row>
    <row r="29" spans="1:60" s="11" customFormat="1" x14ac:dyDescent="0.2">
      <c r="A29" s="10" t="s">
        <v>51</v>
      </c>
      <c r="D29" s="12"/>
      <c r="E29" s="27"/>
      <c r="H29" s="27"/>
      <c r="K29" s="25"/>
      <c r="M29" s="31"/>
      <c r="N29" s="31"/>
      <c r="O29" s="25"/>
      <c r="P29" s="31"/>
      <c r="Q29" s="17" t="s">
        <v>52</v>
      </c>
      <c r="R29" s="17">
        <v>1</v>
      </c>
      <c r="S29" s="17">
        <v>108.8</v>
      </c>
      <c r="T29" s="32">
        <f>S29</f>
        <v>108.8</v>
      </c>
      <c r="U29" s="20">
        <v>0</v>
      </c>
      <c r="V29" s="33">
        <v>18</v>
      </c>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row>
    <row r="30" spans="1:60" s="11" customFormat="1" x14ac:dyDescent="0.2">
      <c r="A30" s="10" t="s">
        <v>55</v>
      </c>
      <c r="B30" s="11" t="s">
        <v>27</v>
      </c>
      <c r="C30" s="28" t="s">
        <v>25</v>
      </c>
      <c r="D30" s="28">
        <v>51.5</v>
      </c>
      <c r="E30" s="28">
        <v>48</v>
      </c>
      <c r="F30" s="29">
        <f>D30/E30*100</f>
        <v>107.29166666666667</v>
      </c>
      <c r="G30" s="29">
        <f>200-F30</f>
        <v>92.708333333333329</v>
      </c>
      <c r="H30" s="28">
        <v>100</v>
      </c>
      <c r="I30" s="29">
        <f>SUM(G30:H30)</f>
        <v>192.70833333333331</v>
      </c>
      <c r="J30" s="14" t="s">
        <v>25</v>
      </c>
      <c r="K30" s="14">
        <v>47.9</v>
      </c>
      <c r="L30" s="14">
        <v>48</v>
      </c>
      <c r="M30" s="16">
        <f t="shared" ref="M30:M41" si="8">K30/L30*100</f>
        <v>99.791666666666671</v>
      </c>
      <c r="N30" s="16">
        <f t="shared" ref="N30:N41" si="9">200-M30</f>
        <v>100.20833333333333</v>
      </c>
      <c r="O30" s="14">
        <v>100</v>
      </c>
      <c r="P30" s="16">
        <f t="shared" ref="P30:P41" si="10">SUM(N30:O30)</f>
        <v>200.20833333333331</v>
      </c>
      <c r="Q30" s="17"/>
      <c r="R30" s="18"/>
      <c r="S30" s="18"/>
      <c r="T30" s="20">
        <f>G30</f>
        <v>92.708333333333329</v>
      </c>
      <c r="U30" s="20">
        <f t="shared" ref="U30:U35" si="11">P30</f>
        <v>200.20833333333331</v>
      </c>
      <c r="V30" s="81">
        <v>19</v>
      </c>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row>
    <row r="31" spans="1:60" s="11" customFormat="1" x14ac:dyDescent="0.2">
      <c r="A31" s="10" t="s">
        <v>56</v>
      </c>
      <c r="B31" s="11" t="s">
        <v>34</v>
      </c>
      <c r="C31" s="28" t="s">
        <v>37</v>
      </c>
      <c r="D31" s="28">
        <v>245.8</v>
      </c>
      <c r="E31" s="28">
        <v>230.6</v>
      </c>
      <c r="F31" s="29">
        <f>D31/E31*100</f>
        <v>106.59150043365135</v>
      </c>
      <c r="G31" s="29">
        <f>200-F31</f>
        <v>93.408499566348652</v>
      </c>
      <c r="H31" s="28">
        <v>100</v>
      </c>
      <c r="I31" s="29">
        <f>SUM(G31:H31)</f>
        <v>193.40849956634867</v>
      </c>
      <c r="J31" s="14" t="s">
        <v>37</v>
      </c>
      <c r="K31" s="14">
        <v>239.1</v>
      </c>
      <c r="L31" s="14">
        <v>230.6</v>
      </c>
      <c r="M31" s="16">
        <f t="shared" si="8"/>
        <v>103.68603642671292</v>
      </c>
      <c r="N31" s="16">
        <f t="shared" si="9"/>
        <v>96.313963573287083</v>
      </c>
      <c r="O31" s="14">
        <v>100</v>
      </c>
      <c r="P31" s="16">
        <f t="shared" si="10"/>
        <v>196.31396357328708</v>
      </c>
      <c r="Q31" s="17" t="s">
        <v>41</v>
      </c>
      <c r="R31" s="17">
        <v>9</v>
      </c>
      <c r="S31" s="17">
        <v>122.8</v>
      </c>
      <c r="T31" s="19">
        <f t="shared" ref="T31:T41" si="12">M31</f>
        <v>103.68603642671292</v>
      </c>
      <c r="U31" s="20">
        <f t="shared" si="11"/>
        <v>196.31396357328708</v>
      </c>
      <c r="V31" s="81">
        <v>20</v>
      </c>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row>
    <row r="32" spans="1:60" s="11" customFormat="1" x14ac:dyDescent="0.2">
      <c r="A32" s="10" t="s">
        <v>68</v>
      </c>
      <c r="B32" s="11" t="s">
        <v>27</v>
      </c>
      <c r="D32" s="12"/>
      <c r="E32" s="27"/>
      <c r="H32" s="27"/>
      <c r="J32" s="14" t="s">
        <v>46</v>
      </c>
      <c r="K32" s="15">
        <v>222.3</v>
      </c>
      <c r="L32" s="14">
        <v>207.4</v>
      </c>
      <c r="M32" s="16">
        <f t="shared" si="8"/>
        <v>107.18418514946964</v>
      </c>
      <c r="N32" s="16">
        <f t="shared" si="9"/>
        <v>92.815814850530359</v>
      </c>
      <c r="O32" s="15">
        <v>100</v>
      </c>
      <c r="P32" s="16">
        <f t="shared" si="10"/>
        <v>192.81581485053036</v>
      </c>
      <c r="Q32" s="17" t="s">
        <v>69</v>
      </c>
      <c r="R32" s="17">
        <v>9</v>
      </c>
      <c r="S32" s="17">
        <v>111.3</v>
      </c>
      <c r="T32" s="19">
        <f t="shared" si="12"/>
        <v>107.18418514946964</v>
      </c>
      <c r="U32" s="20">
        <f t="shared" si="11"/>
        <v>192.81581485053036</v>
      </c>
      <c r="V32" s="81" t="s">
        <v>313</v>
      </c>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row>
    <row r="33" spans="1:60" s="11" customFormat="1" x14ac:dyDescent="0.2">
      <c r="A33" s="24" t="s">
        <v>71</v>
      </c>
      <c r="B33" s="25" t="s">
        <v>57</v>
      </c>
      <c r="D33" s="12"/>
      <c r="E33" s="27"/>
      <c r="F33" s="27"/>
      <c r="G33" s="27"/>
      <c r="H33" s="27"/>
      <c r="J33" s="14" t="s">
        <v>58</v>
      </c>
      <c r="K33" s="15">
        <v>37.799999999999997</v>
      </c>
      <c r="L33" s="14">
        <v>35.1</v>
      </c>
      <c r="M33" s="16">
        <f t="shared" si="8"/>
        <v>107.69230769230769</v>
      </c>
      <c r="N33" s="16">
        <f t="shared" si="9"/>
        <v>92.307692307692307</v>
      </c>
      <c r="O33" s="15">
        <v>100</v>
      </c>
      <c r="P33" s="16">
        <f t="shared" si="10"/>
        <v>192.30769230769232</v>
      </c>
      <c r="Q33" s="17"/>
      <c r="R33" s="18"/>
      <c r="S33" s="18"/>
      <c r="T33" s="19">
        <f t="shared" si="12"/>
        <v>107.69230769230769</v>
      </c>
      <c r="U33" s="20">
        <f t="shared" si="11"/>
        <v>192.30769230769232</v>
      </c>
      <c r="V33" s="81">
        <v>22</v>
      </c>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row>
    <row r="34" spans="1:60" s="11" customFormat="1" x14ac:dyDescent="0.2">
      <c r="A34" s="24" t="s">
        <v>74</v>
      </c>
      <c r="B34" s="23" t="s">
        <v>34</v>
      </c>
      <c r="C34" s="28" t="s">
        <v>46</v>
      </c>
      <c r="D34" s="28">
        <v>246.3</v>
      </c>
      <c r="E34" s="28">
        <v>207.4</v>
      </c>
      <c r="F34" s="29">
        <f t="shared" ref="F34:F51" si="13">D34/E34*100</f>
        <v>118.75602700096432</v>
      </c>
      <c r="G34" s="29">
        <f t="shared" ref="G34:G51" si="14">200-F34</f>
        <v>81.243972999035677</v>
      </c>
      <c r="H34" s="28">
        <v>95</v>
      </c>
      <c r="I34" s="29">
        <f t="shared" ref="I34:I55" si="15">SUM(G34:H34)</f>
        <v>176.24397299903569</v>
      </c>
      <c r="J34" s="14" t="s">
        <v>46</v>
      </c>
      <c r="K34" s="14">
        <v>228</v>
      </c>
      <c r="L34" s="14">
        <v>207.4</v>
      </c>
      <c r="M34" s="16">
        <f t="shared" si="8"/>
        <v>109.93249758919961</v>
      </c>
      <c r="N34" s="16">
        <f t="shared" si="9"/>
        <v>90.067502410800387</v>
      </c>
      <c r="O34" s="14">
        <v>100</v>
      </c>
      <c r="P34" s="16">
        <f t="shared" si="10"/>
        <v>190.06750241080039</v>
      </c>
      <c r="Q34" s="17" t="s">
        <v>47</v>
      </c>
      <c r="R34" s="17">
        <v>5</v>
      </c>
      <c r="S34" s="17">
        <v>115.1</v>
      </c>
      <c r="T34" s="19">
        <f t="shared" si="12"/>
        <v>109.93249758919961</v>
      </c>
      <c r="U34" s="20">
        <f t="shared" si="11"/>
        <v>190.06750241080039</v>
      </c>
      <c r="V34" s="36">
        <v>23</v>
      </c>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row>
    <row r="35" spans="1:60" s="11" customFormat="1" x14ac:dyDescent="0.2">
      <c r="A35" s="22" t="s">
        <v>75</v>
      </c>
      <c r="B35" s="23" t="s">
        <v>40</v>
      </c>
      <c r="C35" s="28" t="s">
        <v>37</v>
      </c>
      <c r="D35" s="28">
        <v>262.3</v>
      </c>
      <c r="E35" s="28">
        <v>230.6</v>
      </c>
      <c r="F35" s="29">
        <f t="shared" si="13"/>
        <v>113.74674761491761</v>
      </c>
      <c r="G35" s="29">
        <f t="shared" si="14"/>
        <v>86.253252385082391</v>
      </c>
      <c r="H35" s="28">
        <v>100</v>
      </c>
      <c r="I35" s="29">
        <f t="shared" si="15"/>
        <v>186.25325238508239</v>
      </c>
      <c r="J35" s="14" t="s">
        <v>37</v>
      </c>
      <c r="K35" s="14">
        <v>253.9</v>
      </c>
      <c r="L35" s="14">
        <v>230.6</v>
      </c>
      <c r="M35" s="16">
        <f t="shared" si="8"/>
        <v>110.10407632263662</v>
      </c>
      <c r="N35" s="16">
        <f t="shared" si="9"/>
        <v>89.895923677363385</v>
      </c>
      <c r="O35" s="14">
        <v>100</v>
      </c>
      <c r="P35" s="16">
        <f t="shared" si="10"/>
        <v>189.89592367736338</v>
      </c>
      <c r="Q35" s="17" t="s">
        <v>76</v>
      </c>
      <c r="R35" s="17">
        <v>2</v>
      </c>
      <c r="S35" s="17">
        <v>112.2</v>
      </c>
      <c r="T35" s="19">
        <f t="shared" si="12"/>
        <v>110.10407632263662</v>
      </c>
      <c r="U35" s="20">
        <f t="shared" si="11"/>
        <v>189.89592367736338</v>
      </c>
      <c r="V35" s="36">
        <v>24</v>
      </c>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row>
    <row r="36" spans="1:60" s="11" customFormat="1" x14ac:dyDescent="0.2">
      <c r="A36" s="10" t="s">
        <v>78</v>
      </c>
      <c r="B36" s="11" t="s">
        <v>27</v>
      </c>
      <c r="C36" s="28" t="s">
        <v>46</v>
      </c>
      <c r="D36" s="34">
        <v>229.8</v>
      </c>
      <c r="E36" s="28">
        <v>207.4</v>
      </c>
      <c r="F36" s="29">
        <f t="shared" si="13"/>
        <v>110.80038572806173</v>
      </c>
      <c r="G36" s="29">
        <f t="shared" si="14"/>
        <v>89.199614271938273</v>
      </c>
      <c r="H36" s="34">
        <v>100</v>
      </c>
      <c r="I36" s="29">
        <f t="shared" si="15"/>
        <v>189.19961427193829</v>
      </c>
      <c r="J36" s="14" t="s">
        <v>46</v>
      </c>
      <c r="K36" s="15">
        <v>221</v>
      </c>
      <c r="L36" s="14">
        <v>207.4</v>
      </c>
      <c r="M36" s="16">
        <f t="shared" si="8"/>
        <v>106.55737704918033</v>
      </c>
      <c r="N36" s="16">
        <f t="shared" si="9"/>
        <v>93.442622950819668</v>
      </c>
      <c r="O36" s="15">
        <v>95</v>
      </c>
      <c r="P36" s="16">
        <f t="shared" si="10"/>
        <v>188.44262295081967</v>
      </c>
      <c r="Q36" s="17" t="s">
        <v>69</v>
      </c>
      <c r="R36" s="17">
        <v>7</v>
      </c>
      <c r="S36" s="17">
        <v>110.8</v>
      </c>
      <c r="T36" s="19">
        <f t="shared" si="12"/>
        <v>106.55737704918033</v>
      </c>
      <c r="U36" s="20">
        <f>I36</f>
        <v>189.19961427193829</v>
      </c>
      <c r="V36" s="81" t="s">
        <v>314</v>
      </c>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row>
    <row r="37" spans="1:60" s="11" customFormat="1" x14ac:dyDescent="0.2">
      <c r="A37" s="10" t="s">
        <v>79</v>
      </c>
      <c r="B37" s="11" t="s">
        <v>27</v>
      </c>
      <c r="C37" s="28" t="s">
        <v>46</v>
      </c>
      <c r="D37" s="34">
        <v>230.5</v>
      </c>
      <c r="E37" s="28">
        <v>207.4</v>
      </c>
      <c r="F37" s="29">
        <f t="shared" si="13"/>
        <v>111.13789778206365</v>
      </c>
      <c r="G37" s="29">
        <f t="shared" si="14"/>
        <v>88.862102217936354</v>
      </c>
      <c r="H37" s="34">
        <v>100</v>
      </c>
      <c r="I37" s="29">
        <f t="shared" si="15"/>
        <v>188.86210221793635</v>
      </c>
      <c r="J37" s="14" t="s">
        <v>46</v>
      </c>
      <c r="K37" s="15">
        <v>225.4</v>
      </c>
      <c r="L37" s="14">
        <v>207.4</v>
      </c>
      <c r="M37" s="16">
        <f t="shared" si="8"/>
        <v>108.67888138862102</v>
      </c>
      <c r="N37" s="16">
        <f t="shared" si="9"/>
        <v>91.321118611378978</v>
      </c>
      <c r="O37" s="15">
        <v>95</v>
      </c>
      <c r="P37" s="16">
        <f t="shared" si="10"/>
        <v>186.32111861137898</v>
      </c>
      <c r="Q37" s="17"/>
      <c r="R37" s="18"/>
      <c r="S37" s="18"/>
      <c r="T37" s="19">
        <f t="shared" si="12"/>
        <v>108.67888138862102</v>
      </c>
      <c r="U37" s="20">
        <f>I37</f>
        <v>188.86210221793635</v>
      </c>
      <c r="V37" s="36" t="s">
        <v>283</v>
      </c>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row>
    <row r="38" spans="1:60" s="11" customFormat="1" x14ac:dyDescent="0.2">
      <c r="A38" s="10" t="s">
        <v>80</v>
      </c>
      <c r="B38" s="11" t="s">
        <v>40</v>
      </c>
      <c r="C38" s="28" t="s">
        <v>25</v>
      </c>
      <c r="D38" s="28">
        <v>55.7</v>
      </c>
      <c r="E38" s="28">
        <v>48</v>
      </c>
      <c r="F38" s="29">
        <f t="shared" si="13"/>
        <v>116.04166666666667</v>
      </c>
      <c r="G38" s="29">
        <f t="shared" si="14"/>
        <v>83.958333333333329</v>
      </c>
      <c r="H38" s="34">
        <v>100</v>
      </c>
      <c r="I38" s="29">
        <f t="shared" si="15"/>
        <v>183.95833333333331</v>
      </c>
      <c r="J38" s="14" t="s">
        <v>25</v>
      </c>
      <c r="K38" s="14">
        <v>53.4</v>
      </c>
      <c r="L38" s="14">
        <v>48</v>
      </c>
      <c r="M38" s="16">
        <f t="shared" si="8"/>
        <v>111.25</v>
      </c>
      <c r="N38" s="16">
        <f t="shared" si="9"/>
        <v>88.75</v>
      </c>
      <c r="O38" s="15">
        <v>100</v>
      </c>
      <c r="P38" s="16">
        <f t="shared" si="10"/>
        <v>188.75</v>
      </c>
      <c r="Q38" s="17"/>
      <c r="R38" s="18"/>
      <c r="S38" s="18"/>
      <c r="T38" s="20">
        <f t="shared" si="12"/>
        <v>111.25</v>
      </c>
      <c r="U38" s="38">
        <f>P38</f>
        <v>188.75</v>
      </c>
      <c r="V38" s="36">
        <v>27</v>
      </c>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row>
    <row r="39" spans="1:60" s="11" customFormat="1" x14ac:dyDescent="0.2">
      <c r="A39" s="10" t="s">
        <v>81</v>
      </c>
      <c r="B39" s="11" t="s">
        <v>27</v>
      </c>
      <c r="C39" s="28" t="s">
        <v>46</v>
      </c>
      <c r="D39" s="28">
        <v>230.9</v>
      </c>
      <c r="E39" s="28">
        <v>207.4</v>
      </c>
      <c r="F39" s="29">
        <f t="shared" si="13"/>
        <v>111.33076181292189</v>
      </c>
      <c r="G39" s="29">
        <f t="shared" si="14"/>
        <v>88.669238187078108</v>
      </c>
      <c r="H39" s="28">
        <v>100</v>
      </c>
      <c r="I39" s="29">
        <f t="shared" si="15"/>
        <v>188.66923818707812</v>
      </c>
      <c r="J39" s="14" t="s">
        <v>46</v>
      </c>
      <c r="K39" s="14">
        <v>229.7</v>
      </c>
      <c r="L39" s="14">
        <v>207.4</v>
      </c>
      <c r="M39" s="16">
        <f t="shared" si="8"/>
        <v>110.75216972034714</v>
      </c>
      <c r="N39" s="16">
        <f t="shared" si="9"/>
        <v>89.24783027965286</v>
      </c>
      <c r="O39" s="15">
        <v>90</v>
      </c>
      <c r="P39" s="16">
        <f t="shared" si="10"/>
        <v>179.24783027965287</v>
      </c>
      <c r="Q39" s="17"/>
      <c r="R39" s="18"/>
      <c r="S39" s="18"/>
      <c r="T39" s="19">
        <f t="shared" si="12"/>
        <v>110.75216972034714</v>
      </c>
      <c r="U39" s="20">
        <f>I39</f>
        <v>188.66923818707812</v>
      </c>
      <c r="V39" s="36">
        <v>28</v>
      </c>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row>
    <row r="40" spans="1:60" s="11" customFormat="1" x14ac:dyDescent="0.2">
      <c r="A40" s="24" t="s">
        <v>82</v>
      </c>
      <c r="B40" s="25" t="s">
        <v>40</v>
      </c>
      <c r="C40" s="28" t="s">
        <v>46</v>
      </c>
      <c r="D40" s="28">
        <v>236.2</v>
      </c>
      <c r="E40" s="28">
        <v>207.4</v>
      </c>
      <c r="F40" s="29">
        <f t="shared" si="13"/>
        <v>113.88621022179363</v>
      </c>
      <c r="G40" s="29">
        <f t="shared" si="14"/>
        <v>86.113789778206367</v>
      </c>
      <c r="H40" s="28">
        <v>95</v>
      </c>
      <c r="I40" s="29">
        <f t="shared" si="15"/>
        <v>181.11378977820635</v>
      </c>
      <c r="J40" s="14" t="s">
        <v>46</v>
      </c>
      <c r="K40" s="14">
        <v>230.8</v>
      </c>
      <c r="L40" s="14">
        <v>207.4</v>
      </c>
      <c r="M40" s="16">
        <f t="shared" si="8"/>
        <v>111.28254580520733</v>
      </c>
      <c r="N40" s="16">
        <f t="shared" si="9"/>
        <v>88.717454194792666</v>
      </c>
      <c r="O40" s="14">
        <v>100</v>
      </c>
      <c r="P40" s="16">
        <f t="shared" si="10"/>
        <v>188.71745419479265</v>
      </c>
      <c r="Q40" s="17"/>
      <c r="R40" s="17"/>
      <c r="S40" s="17"/>
      <c r="T40" s="19">
        <f t="shared" si="12"/>
        <v>111.28254580520733</v>
      </c>
      <c r="U40" s="20">
        <f>P40</f>
        <v>188.71745419479265</v>
      </c>
      <c r="V40" s="36">
        <v>29</v>
      </c>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row>
    <row r="41" spans="1:60" s="11" customFormat="1" x14ac:dyDescent="0.2">
      <c r="A41" s="24" t="s">
        <v>83</v>
      </c>
      <c r="B41" s="23" t="s">
        <v>84</v>
      </c>
      <c r="C41" s="28" t="s">
        <v>31</v>
      </c>
      <c r="D41" s="28">
        <v>123.8</v>
      </c>
      <c r="E41" s="28">
        <v>109</v>
      </c>
      <c r="F41" s="29">
        <f t="shared" si="13"/>
        <v>113.57798165137613</v>
      </c>
      <c r="G41" s="29">
        <f t="shared" si="14"/>
        <v>86.422018348623865</v>
      </c>
      <c r="H41" s="28">
        <v>100</v>
      </c>
      <c r="I41" s="29">
        <f t="shared" si="15"/>
        <v>186.42201834862385</v>
      </c>
      <c r="J41" s="14" t="s">
        <v>31</v>
      </c>
      <c r="K41" s="14">
        <v>121.7</v>
      </c>
      <c r="L41" s="14">
        <v>109</v>
      </c>
      <c r="M41" s="16">
        <f t="shared" si="8"/>
        <v>111.65137614678899</v>
      </c>
      <c r="N41" s="16">
        <f t="shared" si="9"/>
        <v>88.348623853211009</v>
      </c>
      <c r="O41" s="14">
        <v>100</v>
      </c>
      <c r="P41" s="16">
        <f t="shared" si="10"/>
        <v>188.348623853211</v>
      </c>
      <c r="Q41" s="17"/>
      <c r="R41" s="17"/>
      <c r="S41" s="17"/>
      <c r="T41" s="19">
        <f t="shared" si="12"/>
        <v>111.65137614678899</v>
      </c>
      <c r="U41" s="20">
        <f>P41</f>
        <v>188.348623853211</v>
      </c>
      <c r="V41" s="36" t="s">
        <v>315</v>
      </c>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row>
    <row r="42" spans="1:60" s="11" customFormat="1" x14ac:dyDescent="0.2">
      <c r="A42" s="24" t="s">
        <v>86</v>
      </c>
      <c r="B42" s="25" t="s">
        <v>40</v>
      </c>
      <c r="C42" s="28" t="s">
        <v>46</v>
      </c>
      <c r="D42" s="34">
        <v>236.8</v>
      </c>
      <c r="E42" s="28">
        <v>207.4</v>
      </c>
      <c r="F42" s="29">
        <f t="shared" si="13"/>
        <v>114.17550626808099</v>
      </c>
      <c r="G42" s="29">
        <f t="shared" si="14"/>
        <v>85.824493731919006</v>
      </c>
      <c r="H42" s="28">
        <v>100</v>
      </c>
      <c r="I42" s="29">
        <f t="shared" si="15"/>
        <v>185.82449373191901</v>
      </c>
      <c r="K42" s="25"/>
      <c r="M42" s="31"/>
      <c r="Q42" s="17"/>
      <c r="R42" s="17"/>
      <c r="S42" s="17"/>
      <c r="T42" s="19">
        <f>F42</f>
        <v>114.17550626808099</v>
      </c>
      <c r="U42" s="20">
        <f>I42</f>
        <v>185.82449373191901</v>
      </c>
      <c r="V42" s="36">
        <v>31</v>
      </c>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row>
    <row r="43" spans="1:60" s="11" customFormat="1" x14ac:dyDescent="0.2">
      <c r="A43" s="24" t="s">
        <v>88</v>
      </c>
      <c r="B43" s="23" t="s">
        <v>34</v>
      </c>
      <c r="C43" s="28" t="s">
        <v>46</v>
      </c>
      <c r="D43" s="28">
        <v>236.2</v>
      </c>
      <c r="E43" s="28">
        <v>207.4</v>
      </c>
      <c r="F43" s="29">
        <f t="shared" si="13"/>
        <v>113.88621022179363</v>
      </c>
      <c r="G43" s="29">
        <f t="shared" si="14"/>
        <v>86.113789778206367</v>
      </c>
      <c r="H43" s="28">
        <v>95</v>
      </c>
      <c r="I43" s="29">
        <f t="shared" si="15"/>
        <v>181.11378977820635</v>
      </c>
      <c r="J43" s="14" t="s">
        <v>46</v>
      </c>
      <c r="K43" s="14">
        <v>227.8</v>
      </c>
      <c r="L43" s="14">
        <v>207.4</v>
      </c>
      <c r="M43" s="16">
        <f>K43/L43*100</f>
        <v>109.8360655737705</v>
      </c>
      <c r="N43" s="16">
        <f>200-M43</f>
        <v>90.163934426229503</v>
      </c>
      <c r="O43" s="14">
        <v>95</v>
      </c>
      <c r="P43" s="16">
        <f>SUM(N43:O43)</f>
        <v>185.1639344262295</v>
      </c>
      <c r="Q43" s="17"/>
      <c r="R43" s="17"/>
      <c r="S43" s="17"/>
      <c r="T43" s="19">
        <f>M43</f>
        <v>109.8360655737705</v>
      </c>
      <c r="U43" s="20">
        <f>P43</f>
        <v>185.1639344262295</v>
      </c>
      <c r="V43" s="36">
        <v>32</v>
      </c>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row>
    <row r="44" spans="1:60" s="11" customFormat="1" x14ac:dyDescent="0.2">
      <c r="A44" s="24" t="s">
        <v>89</v>
      </c>
      <c r="B44" s="25" t="s">
        <v>24</v>
      </c>
      <c r="C44" s="28" t="s">
        <v>58</v>
      </c>
      <c r="D44" s="34">
        <v>44</v>
      </c>
      <c r="E44" s="28">
        <v>35.1</v>
      </c>
      <c r="F44" s="29">
        <f>D44/E44*100</f>
        <v>125.35612535612535</v>
      </c>
      <c r="G44" s="29">
        <f>200-F44</f>
        <v>74.643874643874653</v>
      </c>
      <c r="H44" s="28">
        <v>95</v>
      </c>
      <c r="I44" s="29">
        <f>SUM(G44:H44)</f>
        <v>169.64387464387465</v>
      </c>
      <c r="J44" s="14" t="s">
        <v>58</v>
      </c>
      <c r="K44" s="15">
        <v>38.6</v>
      </c>
      <c r="L44" s="14">
        <v>35.1</v>
      </c>
      <c r="M44" s="16">
        <f>K44/L44*100</f>
        <v>109.97150997150997</v>
      </c>
      <c r="N44" s="16">
        <f>200-M44</f>
        <v>90.028490028490026</v>
      </c>
      <c r="O44" s="14">
        <v>95</v>
      </c>
      <c r="P44" s="16">
        <f>SUM(N44:O44)</f>
        <v>185.02849002849001</v>
      </c>
      <c r="Q44" s="17" t="s">
        <v>90</v>
      </c>
      <c r="R44" s="17">
        <v>7</v>
      </c>
      <c r="S44" s="17">
        <v>109.1</v>
      </c>
      <c r="T44" s="19">
        <f>S44</f>
        <v>109.1</v>
      </c>
      <c r="U44" s="20">
        <f>P44</f>
        <v>185.02849002849001</v>
      </c>
      <c r="V44" s="36">
        <v>33</v>
      </c>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row>
    <row r="45" spans="1:60" s="11" customFormat="1" x14ac:dyDescent="0.2">
      <c r="A45" s="22" t="s">
        <v>91</v>
      </c>
      <c r="B45" s="23" t="s">
        <v>34</v>
      </c>
      <c r="C45" s="28" t="s">
        <v>25</v>
      </c>
      <c r="D45" s="28">
        <v>56.8</v>
      </c>
      <c r="E45" s="28">
        <v>48</v>
      </c>
      <c r="F45" s="29">
        <f t="shared" si="13"/>
        <v>118.33333333333333</v>
      </c>
      <c r="G45" s="29">
        <f t="shared" si="14"/>
        <v>81.666666666666671</v>
      </c>
      <c r="H45" s="28">
        <v>100</v>
      </c>
      <c r="I45" s="29">
        <f t="shared" si="15"/>
        <v>181.66666666666669</v>
      </c>
      <c r="J45" s="14" t="s">
        <v>25</v>
      </c>
      <c r="K45" s="14">
        <v>55.4</v>
      </c>
      <c r="L45" s="14">
        <v>48</v>
      </c>
      <c r="M45" s="16">
        <f>K45/L45*100</f>
        <v>115.41666666666666</v>
      </c>
      <c r="N45" s="16">
        <f>200-M45</f>
        <v>84.583333333333343</v>
      </c>
      <c r="O45" s="14">
        <v>100</v>
      </c>
      <c r="P45" s="16">
        <f>SUM(N45:O45)</f>
        <v>184.58333333333334</v>
      </c>
      <c r="Q45" s="17"/>
      <c r="R45" s="17"/>
      <c r="S45" s="17"/>
      <c r="T45" s="19">
        <f>M45</f>
        <v>115.41666666666666</v>
      </c>
      <c r="U45" s="20">
        <f>P45</f>
        <v>184.58333333333334</v>
      </c>
      <c r="V45" s="36">
        <v>34</v>
      </c>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row>
    <row r="46" spans="1:60" s="11" customFormat="1" x14ac:dyDescent="0.2">
      <c r="A46" s="10" t="s">
        <v>92</v>
      </c>
      <c r="B46" s="11" t="s">
        <v>40</v>
      </c>
      <c r="C46" s="28" t="s">
        <v>58</v>
      </c>
      <c r="D46" s="28">
        <v>44.4</v>
      </c>
      <c r="E46" s="28">
        <v>35.1</v>
      </c>
      <c r="F46" s="29">
        <f t="shared" si="13"/>
        <v>126.49572649572649</v>
      </c>
      <c r="G46" s="29">
        <f t="shared" si="14"/>
        <v>73.504273504273513</v>
      </c>
      <c r="H46" s="28">
        <v>90</v>
      </c>
      <c r="I46" s="29">
        <f t="shared" si="15"/>
        <v>163.5042735042735</v>
      </c>
      <c r="J46" s="14" t="s">
        <v>58</v>
      </c>
      <c r="K46" s="14">
        <v>38.799999999999997</v>
      </c>
      <c r="L46" s="14">
        <v>35.1</v>
      </c>
      <c r="M46" s="16">
        <f>K46/L46*100</f>
        <v>110.54131054131054</v>
      </c>
      <c r="N46" s="16">
        <f>200-M46</f>
        <v>89.458689458689463</v>
      </c>
      <c r="O46" s="14">
        <v>95</v>
      </c>
      <c r="P46" s="16">
        <f>SUM(N46:O46)</f>
        <v>184.45868945868946</v>
      </c>
      <c r="Q46" s="17" t="s">
        <v>90</v>
      </c>
      <c r="R46" s="17">
        <v>4</v>
      </c>
      <c r="S46" s="17">
        <v>107.1</v>
      </c>
      <c r="T46" s="19">
        <f>S46</f>
        <v>107.1</v>
      </c>
      <c r="U46" s="20">
        <f>P46</f>
        <v>184.45868945868946</v>
      </c>
      <c r="V46" s="81">
        <v>35</v>
      </c>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row>
    <row r="47" spans="1:60" s="11" customFormat="1" x14ac:dyDescent="0.2">
      <c r="A47" s="22" t="s">
        <v>93</v>
      </c>
      <c r="B47" s="23" t="s">
        <v>34</v>
      </c>
      <c r="C47" s="28" t="s">
        <v>25</v>
      </c>
      <c r="D47" s="28">
        <v>56.5</v>
      </c>
      <c r="E47" s="28">
        <v>48</v>
      </c>
      <c r="F47" s="29">
        <f t="shared" si="13"/>
        <v>117.70833333333333</v>
      </c>
      <c r="G47" s="29">
        <f t="shared" si="14"/>
        <v>82.291666666666671</v>
      </c>
      <c r="H47" s="28">
        <v>100</v>
      </c>
      <c r="I47" s="29">
        <f t="shared" si="15"/>
        <v>182.29166666666669</v>
      </c>
      <c r="J47" s="14" t="s">
        <v>25</v>
      </c>
      <c r="K47" s="14">
        <v>55.5</v>
      </c>
      <c r="L47" s="14">
        <v>48</v>
      </c>
      <c r="M47" s="16">
        <f>K47/L47*100</f>
        <v>115.625</v>
      </c>
      <c r="N47" s="16">
        <f>200-M47</f>
        <v>84.375</v>
      </c>
      <c r="O47" s="14">
        <v>100</v>
      </c>
      <c r="P47" s="16">
        <f>SUM(N47:O47)</f>
        <v>184.375</v>
      </c>
      <c r="Q47" s="17" t="s">
        <v>94</v>
      </c>
      <c r="R47" s="17">
        <v>7</v>
      </c>
      <c r="S47" s="17">
        <v>117.5</v>
      </c>
      <c r="T47" s="19">
        <f>M47</f>
        <v>115.625</v>
      </c>
      <c r="U47" s="20">
        <f>P47</f>
        <v>184.375</v>
      </c>
      <c r="V47" s="36">
        <v>36</v>
      </c>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row>
    <row r="48" spans="1:60" s="11" customFormat="1" x14ac:dyDescent="0.2">
      <c r="A48" s="24" t="s">
        <v>95</v>
      </c>
      <c r="B48" s="25" t="s">
        <v>40</v>
      </c>
      <c r="C48" s="28" t="s">
        <v>31</v>
      </c>
      <c r="D48" s="34">
        <v>126.7</v>
      </c>
      <c r="E48" s="28">
        <v>109</v>
      </c>
      <c r="F48" s="29">
        <f t="shared" si="13"/>
        <v>116.23853211009174</v>
      </c>
      <c r="G48" s="29">
        <f t="shared" si="14"/>
        <v>83.761467889908261</v>
      </c>
      <c r="H48" s="34">
        <v>100</v>
      </c>
      <c r="I48" s="29">
        <f t="shared" si="15"/>
        <v>183.76146788990826</v>
      </c>
      <c r="K48" s="25"/>
      <c r="L48" s="27"/>
      <c r="M48" s="40"/>
      <c r="N48" s="27"/>
      <c r="O48" s="25"/>
      <c r="Q48" s="17" t="s">
        <v>35</v>
      </c>
      <c r="R48" s="17">
        <v>9</v>
      </c>
      <c r="S48" s="17">
        <v>115.5</v>
      </c>
      <c r="T48" s="32">
        <f>S48</f>
        <v>115.5</v>
      </c>
      <c r="U48" s="20">
        <f>I48</f>
        <v>183.76146788990826</v>
      </c>
      <c r="V48" s="36">
        <v>37</v>
      </c>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row>
    <row r="49" spans="1:60" s="11" customFormat="1" x14ac:dyDescent="0.2">
      <c r="A49" s="37" t="s">
        <v>96</v>
      </c>
      <c r="B49" s="25" t="s">
        <v>84</v>
      </c>
      <c r="C49" s="28" t="s">
        <v>58</v>
      </c>
      <c r="D49" s="41">
        <v>47.5</v>
      </c>
      <c r="E49" s="28">
        <v>35.1</v>
      </c>
      <c r="F49" s="29">
        <f t="shared" si="13"/>
        <v>135.32763532763533</v>
      </c>
      <c r="G49" s="29">
        <f t="shared" si="14"/>
        <v>64.672364672364665</v>
      </c>
      <c r="H49" s="28">
        <v>100</v>
      </c>
      <c r="I49" s="29">
        <f t="shared" si="15"/>
        <v>164.67236467236467</v>
      </c>
      <c r="J49" s="14" t="s">
        <v>58</v>
      </c>
      <c r="K49" s="42">
        <v>39.200000000000003</v>
      </c>
      <c r="L49" s="14">
        <v>35.1</v>
      </c>
      <c r="M49" s="16">
        <f>K49/L49*100</f>
        <v>111.68091168091168</v>
      </c>
      <c r="N49" s="16">
        <f>200-M49</f>
        <v>88.319088319088323</v>
      </c>
      <c r="O49" s="14">
        <v>95</v>
      </c>
      <c r="P49" s="16">
        <f>SUM(N49:O49)</f>
        <v>183.31908831908834</v>
      </c>
      <c r="Q49" s="17"/>
      <c r="R49" s="17"/>
      <c r="S49" s="17"/>
      <c r="T49" s="19">
        <f>M49</f>
        <v>111.68091168091168</v>
      </c>
      <c r="U49" s="20">
        <f>P49</f>
        <v>183.31908831908834</v>
      </c>
      <c r="V49" s="36">
        <v>38</v>
      </c>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row>
    <row r="50" spans="1:60" s="11" customFormat="1" x14ac:dyDescent="0.2">
      <c r="A50" s="24" t="s">
        <v>97</v>
      </c>
      <c r="B50" s="23" t="s">
        <v>57</v>
      </c>
      <c r="C50" s="28" t="s">
        <v>58</v>
      </c>
      <c r="D50" s="28">
        <v>46.1</v>
      </c>
      <c r="E50" s="28">
        <v>35.1</v>
      </c>
      <c r="F50" s="29">
        <f t="shared" si="13"/>
        <v>131.33903133903132</v>
      </c>
      <c r="G50" s="29">
        <f t="shared" si="14"/>
        <v>68.660968660968678</v>
      </c>
      <c r="H50" s="28">
        <v>95</v>
      </c>
      <c r="I50" s="29">
        <f t="shared" si="15"/>
        <v>163.66096866096868</v>
      </c>
      <c r="J50" s="14" t="s">
        <v>58</v>
      </c>
      <c r="K50" s="14">
        <v>39.299999999999997</v>
      </c>
      <c r="L50" s="14">
        <v>35.1</v>
      </c>
      <c r="M50" s="16">
        <f>K50/L50*100</f>
        <v>111.96581196581195</v>
      </c>
      <c r="N50" s="16">
        <f>200-M50</f>
        <v>88.034188034188048</v>
      </c>
      <c r="O50" s="14">
        <v>95</v>
      </c>
      <c r="P50" s="16">
        <f>SUM(N50:O50)</f>
        <v>183.03418803418805</v>
      </c>
      <c r="Q50" s="17"/>
      <c r="R50" s="17"/>
      <c r="S50" s="17"/>
      <c r="T50" s="19">
        <f>M50</f>
        <v>111.96581196581195</v>
      </c>
      <c r="U50" s="38">
        <f>P50</f>
        <v>183.03418803418805</v>
      </c>
      <c r="V50" s="36">
        <v>39</v>
      </c>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row>
    <row r="51" spans="1:60" s="11" customFormat="1" x14ac:dyDescent="0.2">
      <c r="A51" s="22" t="s">
        <v>99</v>
      </c>
      <c r="B51" s="23" t="s">
        <v>34</v>
      </c>
      <c r="C51" s="28" t="s">
        <v>58</v>
      </c>
      <c r="D51" s="28">
        <v>47.4</v>
      </c>
      <c r="E51" s="28">
        <v>35.1</v>
      </c>
      <c r="F51" s="29">
        <f t="shared" si="13"/>
        <v>135.04273504273502</v>
      </c>
      <c r="G51" s="29">
        <f t="shared" si="14"/>
        <v>64.957264957264982</v>
      </c>
      <c r="H51" s="28">
        <v>95</v>
      </c>
      <c r="I51" s="29">
        <f t="shared" si="15"/>
        <v>159.95726495726498</v>
      </c>
      <c r="J51" s="14" t="s">
        <v>58</v>
      </c>
      <c r="K51" s="14">
        <v>39.5</v>
      </c>
      <c r="L51" s="14">
        <v>35.1</v>
      </c>
      <c r="M51" s="16">
        <f>K51/L51*100</f>
        <v>112.53561253561253</v>
      </c>
      <c r="N51" s="16">
        <f>200-M51</f>
        <v>87.464387464387471</v>
      </c>
      <c r="O51" s="14">
        <v>95</v>
      </c>
      <c r="P51" s="16">
        <f>SUM(N51:O51)</f>
        <v>182.46438746438747</v>
      </c>
      <c r="Q51" s="17" t="s">
        <v>100</v>
      </c>
      <c r="R51" s="17">
        <v>2</v>
      </c>
      <c r="S51" s="17">
        <v>110.5</v>
      </c>
      <c r="T51" s="32">
        <f>S51</f>
        <v>110.5</v>
      </c>
      <c r="U51" s="20">
        <f>P51</f>
        <v>182.46438746438747</v>
      </c>
      <c r="V51" s="36">
        <v>40</v>
      </c>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row>
    <row r="52" spans="1:60" s="11" customFormat="1" x14ac:dyDescent="0.2">
      <c r="A52" s="24" t="s">
        <v>98</v>
      </c>
      <c r="B52" s="23" t="s">
        <v>27</v>
      </c>
      <c r="C52" s="28" t="s">
        <v>37</v>
      </c>
      <c r="F52" s="29">
        <v>0</v>
      </c>
      <c r="G52" s="28">
        <v>0</v>
      </c>
      <c r="H52" s="28">
        <v>100</v>
      </c>
      <c r="I52" s="28">
        <f t="shared" si="15"/>
        <v>100</v>
      </c>
      <c r="J52" s="14" t="s">
        <v>37</v>
      </c>
      <c r="K52" s="14">
        <v>259.39999999999998</v>
      </c>
      <c r="L52" s="14">
        <v>230.6</v>
      </c>
      <c r="M52" s="16">
        <f>K52/L52*100</f>
        <v>112.48915871639203</v>
      </c>
      <c r="N52" s="16">
        <f>200-M52</f>
        <v>87.510841283607974</v>
      </c>
      <c r="O52" s="14">
        <v>95</v>
      </c>
      <c r="P52" s="16">
        <f>SUM(N52:O52)</f>
        <v>182.51084128360799</v>
      </c>
      <c r="Q52" s="17" t="s">
        <v>76</v>
      </c>
      <c r="R52" s="17">
        <v>1</v>
      </c>
      <c r="S52" s="17">
        <v>110.7</v>
      </c>
      <c r="T52" s="19">
        <f>S52</f>
        <v>110.7</v>
      </c>
      <c r="U52" s="20">
        <f>P52</f>
        <v>182.51084128360799</v>
      </c>
      <c r="V52" s="36">
        <v>41</v>
      </c>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row>
    <row r="53" spans="1:60" s="11" customFormat="1" x14ac:dyDescent="0.2">
      <c r="A53" s="24" t="s">
        <v>101</v>
      </c>
      <c r="B53" s="25" t="s">
        <v>40</v>
      </c>
      <c r="C53" s="28" t="s">
        <v>48</v>
      </c>
      <c r="D53" s="28">
        <v>55.7</v>
      </c>
      <c r="E53" s="28">
        <v>39.5</v>
      </c>
      <c r="F53" s="29">
        <f>D53/E53*100</f>
        <v>141.01265822784811</v>
      </c>
      <c r="G53" s="29">
        <f>200-F53</f>
        <v>58.987341772151893</v>
      </c>
      <c r="H53" s="28">
        <v>100</v>
      </c>
      <c r="I53" s="29">
        <f t="shared" si="15"/>
        <v>158.98734177215189</v>
      </c>
      <c r="J53" s="14" t="s">
        <v>48</v>
      </c>
      <c r="K53" s="14">
        <v>44.5</v>
      </c>
      <c r="L53" s="14">
        <v>39.5</v>
      </c>
      <c r="M53" s="16">
        <f>K53/L53*100</f>
        <v>112.65822784810126</v>
      </c>
      <c r="N53" s="16">
        <f>200-M53</f>
        <v>87.341772151898738</v>
      </c>
      <c r="O53" s="14">
        <v>95</v>
      </c>
      <c r="P53" s="16">
        <f>SUM(N53:O53)</f>
        <v>182.34177215189874</v>
      </c>
      <c r="Q53" s="17" t="s">
        <v>102</v>
      </c>
      <c r="R53" s="17">
        <v>5</v>
      </c>
      <c r="S53" s="17">
        <v>112.2</v>
      </c>
      <c r="T53" s="32">
        <f>S53</f>
        <v>112.2</v>
      </c>
      <c r="U53" s="20">
        <f>P53</f>
        <v>182.34177215189874</v>
      </c>
      <c r="V53" s="36">
        <v>42</v>
      </c>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row>
    <row r="54" spans="1:60" s="11" customFormat="1" x14ac:dyDescent="0.2">
      <c r="A54" s="24" t="s">
        <v>103</v>
      </c>
      <c r="B54" s="25" t="s">
        <v>40</v>
      </c>
      <c r="C54" s="28" t="s">
        <v>31</v>
      </c>
      <c r="D54" s="28">
        <v>128.30000000000001</v>
      </c>
      <c r="E54" s="28">
        <v>109</v>
      </c>
      <c r="F54" s="29">
        <f>D54/E54*100</f>
        <v>117.70642201834865</v>
      </c>
      <c r="G54" s="29">
        <f>200-F54</f>
        <v>82.293577981651353</v>
      </c>
      <c r="H54" s="28">
        <v>100</v>
      </c>
      <c r="I54" s="29">
        <f t="shared" si="15"/>
        <v>182.29357798165137</v>
      </c>
      <c r="M54" s="31"/>
      <c r="Q54" s="17"/>
      <c r="R54" s="17"/>
      <c r="S54" s="17"/>
      <c r="T54" s="19">
        <f>F54</f>
        <v>117.70642201834865</v>
      </c>
      <c r="U54" s="20">
        <f>I54</f>
        <v>182.29357798165137</v>
      </c>
      <c r="V54" s="36">
        <v>43</v>
      </c>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row>
    <row r="55" spans="1:60" s="11" customFormat="1" x14ac:dyDescent="0.2">
      <c r="A55" s="24" t="s">
        <v>106</v>
      </c>
      <c r="B55" s="23" t="s">
        <v>24</v>
      </c>
      <c r="C55" s="28" t="s">
        <v>37</v>
      </c>
      <c r="D55" s="28">
        <v>283.5</v>
      </c>
      <c r="E55" s="28">
        <v>230.6</v>
      </c>
      <c r="F55" s="29">
        <f>D55/E55*100</f>
        <v>122.94015611448397</v>
      </c>
      <c r="G55" s="29">
        <f>200-F55</f>
        <v>77.059843885516031</v>
      </c>
      <c r="H55" s="28">
        <v>100</v>
      </c>
      <c r="I55" s="29">
        <f t="shared" si="15"/>
        <v>177.05984388551605</v>
      </c>
      <c r="J55" s="14" t="s">
        <v>37</v>
      </c>
      <c r="K55" s="14">
        <v>261.7</v>
      </c>
      <c r="L55" s="14">
        <v>230.6</v>
      </c>
      <c r="M55" s="16">
        <f t="shared" ref="M55:M60" si="16">K55/L55*100</f>
        <v>113.48655680832611</v>
      </c>
      <c r="N55" s="16">
        <f t="shared" ref="N55:N60" si="17">200-M55</f>
        <v>86.513443191673886</v>
      </c>
      <c r="O55" s="14">
        <v>95</v>
      </c>
      <c r="P55" s="16">
        <f t="shared" ref="P55:P60" si="18">SUM(N55:O55)</f>
        <v>181.5134431916739</v>
      </c>
      <c r="Q55" s="17"/>
      <c r="R55" s="17"/>
      <c r="S55" s="17"/>
      <c r="T55" s="19">
        <f t="shared" ref="T55:T60" si="19">M55</f>
        <v>113.48655680832611</v>
      </c>
      <c r="U55" s="20">
        <f>P55</f>
        <v>181.5134431916739</v>
      </c>
      <c r="V55" s="36">
        <v>44</v>
      </c>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row>
    <row r="56" spans="1:60" s="11" customFormat="1" x14ac:dyDescent="0.2">
      <c r="A56" s="22" t="s">
        <v>107</v>
      </c>
      <c r="B56" s="23" t="s">
        <v>24</v>
      </c>
      <c r="J56" s="14" t="s">
        <v>58</v>
      </c>
      <c r="K56" s="14">
        <v>40.200000000000003</v>
      </c>
      <c r="L56" s="14">
        <v>35.1</v>
      </c>
      <c r="M56" s="16">
        <f t="shared" si="16"/>
        <v>114.52991452991452</v>
      </c>
      <c r="N56" s="16">
        <f t="shared" si="17"/>
        <v>85.470085470085479</v>
      </c>
      <c r="O56" s="14">
        <v>95</v>
      </c>
      <c r="P56" s="16">
        <f t="shared" si="18"/>
        <v>180.47008547008548</v>
      </c>
      <c r="Q56" s="17"/>
      <c r="R56" s="17"/>
      <c r="S56" s="17"/>
      <c r="T56" s="19">
        <f t="shared" si="19"/>
        <v>114.52991452991452</v>
      </c>
      <c r="U56" s="20">
        <f>P56</f>
        <v>180.47008547008548</v>
      </c>
      <c r="V56" s="36">
        <v>45</v>
      </c>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row>
    <row r="57" spans="1:60" s="11" customFormat="1" x14ac:dyDescent="0.2">
      <c r="A57" s="24" t="s">
        <v>108</v>
      </c>
      <c r="B57" s="23" t="s">
        <v>27</v>
      </c>
      <c r="C57" s="28" t="s">
        <v>31</v>
      </c>
      <c r="D57" s="28">
        <v>130.30000000000001</v>
      </c>
      <c r="E57" s="28">
        <v>109</v>
      </c>
      <c r="F57" s="29">
        <f>D57/E57*100</f>
        <v>119.54128440366974</v>
      </c>
      <c r="G57" s="29">
        <f>200-F57</f>
        <v>80.458715596330265</v>
      </c>
      <c r="H57" s="28">
        <v>100</v>
      </c>
      <c r="I57" s="29">
        <f>SUM(G57:H57)</f>
        <v>180.45871559633025</v>
      </c>
      <c r="J57" s="14" t="s">
        <v>31</v>
      </c>
      <c r="K57" s="14">
        <v>128.4</v>
      </c>
      <c r="L57" s="14">
        <v>109</v>
      </c>
      <c r="M57" s="16">
        <f t="shared" si="16"/>
        <v>117.79816513761467</v>
      </c>
      <c r="N57" s="16">
        <f t="shared" si="17"/>
        <v>82.201834862385326</v>
      </c>
      <c r="O57" s="14">
        <v>90</v>
      </c>
      <c r="P57" s="16">
        <f t="shared" si="18"/>
        <v>172.20183486238534</v>
      </c>
      <c r="Q57" s="17"/>
      <c r="R57" s="17"/>
      <c r="S57" s="17"/>
      <c r="T57" s="19">
        <f t="shared" si="19"/>
        <v>117.79816513761467</v>
      </c>
      <c r="U57" s="20">
        <f>I57</f>
        <v>180.45871559633025</v>
      </c>
      <c r="V57" s="36">
        <v>46</v>
      </c>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row>
    <row r="58" spans="1:60" s="11" customFormat="1" x14ac:dyDescent="0.2">
      <c r="A58" s="24" t="s">
        <v>109</v>
      </c>
      <c r="B58" s="25" t="s">
        <v>40</v>
      </c>
      <c r="J58" s="14" t="s">
        <v>110</v>
      </c>
      <c r="K58" s="14">
        <v>48.1</v>
      </c>
      <c r="L58" s="14">
        <v>40.200000000000003</v>
      </c>
      <c r="M58" s="16">
        <f t="shared" si="16"/>
        <v>119.65174129353233</v>
      </c>
      <c r="N58" s="16">
        <f t="shared" si="17"/>
        <v>80.348258706467675</v>
      </c>
      <c r="O58" s="14">
        <v>100</v>
      </c>
      <c r="P58" s="16">
        <f t="shared" si="18"/>
        <v>180.34825870646767</v>
      </c>
      <c r="Q58" s="17"/>
      <c r="R58" s="17"/>
      <c r="S58" s="17"/>
      <c r="T58" s="19">
        <f t="shared" si="19"/>
        <v>119.65174129353233</v>
      </c>
      <c r="U58" s="20">
        <f>P58</f>
        <v>180.34825870646767</v>
      </c>
      <c r="V58" s="36">
        <v>47</v>
      </c>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row>
    <row r="59" spans="1:60" s="11" customFormat="1" x14ac:dyDescent="0.2">
      <c r="A59" s="24" t="s">
        <v>111</v>
      </c>
      <c r="B59" s="25" t="s">
        <v>40</v>
      </c>
      <c r="C59" s="28" t="s">
        <v>48</v>
      </c>
      <c r="D59" s="28">
        <v>58.7</v>
      </c>
      <c r="E59" s="28">
        <v>39.5</v>
      </c>
      <c r="F59" s="29">
        <f>D59/E59*100</f>
        <v>148.60759493670886</v>
      </c>
      <c r="G59" s="29">
        <f>200-F59</f>
        <v>51.392405063291136</v>
      </c>
      <c r="H59" s="28">
        <v>100</v>
      </c>
      <c r="I59" s="29">
        <f>SUM(G59:H59)</f>
        <v>151.39240506329114</v>
      </c>
      <c r="J59" s="14" t="s">
        <v>48</v>
      </c>
      <c r="K59" s="14">
        <v>45.4</v>
      </c>
      <c r="L59" s="14">
        <v>39.5</v>
      </c>
      <c r="M59" s="16">
        <f t="shared" si="16"/>
        <v>114.93670886075948</v>
      </c>
      <c r="N59" s="16">
        <f t="shared" si="17"/>
        <v>85.063291139240519</v>
      </c>
      <c r="O59" s="14">
        <v>95</v>
      </c>
      <c r="P59" s="16">
        <f t="shared" si="18"/>
        <v>180.0632911392405</v>
      </c>
      <c r="Q59" s="17"/>
      <c r="R59" s="17"/>
      <c r="S59" s="17"/>
      <c r="T59" s="19">
        <f t="shared" si="19"/>
        <v>114.93670886075948</v>
      </c>
      <c r="U59" s="20">
        <f>P59</f>
        <v>180.0632911392405</v>
      </c>
      <c r="V59" s="36">
        <v>48</v>
      </c>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row>
    <row r="60" spans="1:60" s="11" customFormat="1" x14ac:dyDescent="0.2">
      <c r="A60" s="22" t="s">
        <v>112</v>
      </c>
      <c r="B60" s="23" t="s">
        <v>27</v>
      </c>
      <c r="J60" s="14" t="s">
        <v>28</v>
      </c>
      <c r="K60" s="14">
        <v>65.2</v>
      </c>
      <c r="L60" s="14">
        <v>54.3</v>
      </c>
      <c r="M60" s="16">
        <f t="shared" si="16"/>
        <v>120.07366482504605</v>
      </c>
      <c r="N60" s="16">
        <f t="shared" si="17"/>
        <v>79.926335174953948</v>
      </c>
      <c r="O60" s="14">
        <v>100</v>
      </c>
      <c r="P60" s="16">
        <f t="shared" si="18"/>
        <v>179.92633517495395</v>
      </c>
      <c r="Q60" s="17" t="s">
        <v>29</v>
      </c>
      <c r="R60" s="17">
        <v>3</v>
      </c>
      <c r="S60" s="17">
        <v>131.30000000000001</v>
      </c>
      <c r="T60" s="19">
        <f t="shared" si="19"/>
        <v>120.07366482504605</v>
      </c>
      <c r="U60" s="20">
        <f>P60</f>
        <v>179.92633517495395</v>
      </c>
      <c r="V60" s="36">
        <v>49</v>
      </c>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row>
    <row r="61" spans="1:60" s="11" customFormat="1" x14ac:dyDescent="0.2">
      <c r="A61" s="24" t="s">
        <v>113</v>
      </c>
      <c r="B61" s="25" t="s">
        <v>24</v>
      </c>
      <c r="C61" s="28" t="s">
        <v>37</v>
      </c>
      <c r="D61" s="28">
        <v>267</v>
      </c>
      <c r="E61" s="28">
        <v>230.6</v>
      </c>
      <c r="F61" s="29">
        <f t="shared" ref="F61:F88" si="20">D61/E61*100</f>
        <v>115.78490893321769</v>
      </c>
      <c r="G61" s="29">
        <f t="shared" ref="G61:G88" si="21">200-F61</f>
        <v>84.215091066782307</v>
      </c>
      <c r="H61" s="28">
        <v>95</v>
      </c>
      <c r="I61" s="29">
        <f t="shared" ref="I61:I88" si="22">SUM(G61:H61)</f>
        <v>179.21509106678229</v>
      </c>
      <c r="M61" s="31"/>
      <c r="Q61" s="17"/>
      <c r="R61" s="17"/>
      <c r="S61" s="17"/>
      <c r="T61" s="19">
        <f>F61</f>
        <v>115.78490893321769</v>
      </c>
      <c r="U61" s="20">
        <f>I61</f>
        <v>179.21509106678229</v>
      </c>
      <c r="V61" s="36">
        <v>50</v>
      </c>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row>
    <row r="62" spans="1:60" s="11" customFormat="1" x14ac:dyDescent="0.2">
      <c r="A62" s="22" t="s">
        <v>114</v>
      </c>
      <c r="B62" s="23" t="s">
        <v>40</v>
      </c>
      <c r="C62" s="28" t="s">
        <v>25</v>
      </c>
      <c r="D62" s="28">
        <v>58</v>
      </c>
      <c r="E62" s="28">
        <v>48</v>
      </c>
      <c r="F62" s="29">
        <f t="shared" si="20"/>
        <v>120.83333333333333</v>
      </c>
      <c r="G62" s="29">
        <f t="shared" si="21"/>
        <v>79.166666666666671</v>
      </c>
      <c r="H62" s="28">
        <v>100</v>
      </c>
      <c r="I62" s="29">
        <f t="shared" si="22"/>
        <v>179.16666666666669</v>
      </c>
      <c r="J62" s="14" t="s">
        <v>25</v>
      </c>
      <c r="K62" s="14">
        <v>59</v>
      </c>
      <c r="L62" s="14">
        <v>48</v>
      </c>
      <c r="M62" s="16">
        <f>K62/L62*100</f>
        <v>122.91666666666667</v>
      </c>
      <c r="N62" s="16">
        <f>200-M62</f>
        <v>77.083333333333329</v>
      </c>
      <c r="O62" s="14">
        <v>95</v>
      </c>
      <c r="P62" s="16">
        <f>SUM(N62:O62)</f>
        <v>172.08333333333331</v>
      </c>
      <c r="Q62" s="17" t="s">
        <v>115</v>
      </c>
      <c r="R62" s="17">
        <v>3</v>
      </c>
      <c r="S62" s="17">
        <v>116</v>
      </c>
      <c r="T62" s="32">
        <f>S62</f>
        <v>116</v>
      </c>
      <c r="U62" s="20">
        <f>I62</f>
        <v>179.16666666666669</v>
      </c>
      <c r="V62" s="36">
        <v>51</v>
      </c>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row>
    <row r="63" spans="1:60" s="11" customFormat="1" x14ac:dyDescent="0.2">
      <c r="A63" s="24" t="s">
        <v>116</v>
      </c>
      <c r="B63" s="25" t="s">
        <v>24</v>
      </c>
      <c r="C63" s="28" t="s">
        <v>48</v>
      </c>
      <c r="D63" s="28">
        <v>53.4</v>
      </c>
      <c r="E63" s="28">
        <v>39.5</v>
      </c>
      <c r="F63" s="29">
        <f t="shared" si="20"/>
        <v>135.18987341772151</v>
      </c>
      <c r="G63" s="29">
        <f t="shared" si="21"/>
        <v>64.810126582278485</v>
      </c>
      <c r="H63" s="28">
        <v>100</v>
      </c>
      <c r="I63" s="29">
        <f t="shared" si="22"/>
        <v>164.81012658227849</v>
      </c>
      <c r="J63" s="14" t="s">
        <v>48</v>
      </c>
      <c r="K63" s="14">
        <v>45.8</v>
      </c>
      <c r="L63" s="14">
        <v>39.5</v>
      </c>
      <c r="M63" s="16">
        <f>K63/L63*100</f>
        <v>115.94936708860759</v>
      </c>
      <c r="N63" s="16">
        <f>200-M63</f>
        <v>84.050632911392412</v>
      </c>
      <c r="O63" s="14">
        <v>95</v>
      </c>
      <c r="P63" s="16">
        <f>SUM(N63:O63)</f>
        <v>179.05063291139243</v>
      </c>
      <c r="Q63" s="17"/>
      <c r="R63" s="17"/>
      <c r="S63" s="17"/>
      <c r="T63" s="19">
        <f>M63</f>
        <v>115.94936708860759</v>
      </c>
      <c r="U63" s="20">
        <f>P63</f>
        <v>179.05063291139243</v>
      </c>
      <c r="V63" s="36">
        <v>52</v>
      </c>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row>
    <row r="64" spans="1:60" s="11" customFormat="1" x14ac:dyDescent="0.2">
      <c r="A64" s="22" t="s">
        <v>117</v>
      </c>
      <c r="B64" s="23" t="s">
        <v>40</v>
      </c>
      <c r="C64" s="28" t="s">
        <v>31</v>
      </c>
      <c r="D64" s="28">
        <v>132.4</v>
      </c>
      <c r="E64" s="28">
        <v>109</v>
      </c>
      <c r="F64" s="29">
        <f t="shared" si="20"/>
        <v>121.46788990825688</v>
      </c>
      <c r="G64" s="29">
        <f t="shared" si="21"/>
        <v>78.532110091743121</v>
      </c>
      <c r="H64" s="28">
        <v>100</v>
      </c>
      <c r="I64" s="29">
        <f t="shared" si="22"/>
        <v>178.53211009174311</v>
      </c>
      <c r="J64" s="14" t="s">
        <v>31</v>
      </c>
      <c r="K64" s="14">
        <v>132.19999999999999</v>
      </c>
      <c r="L64" s="14">
        <v>109</v>
      </c>
      <c r="M64" s="16">
        <f>K64/L64*100</f>
        <v>121.28440366972475</v>
      </c>
      <c r="N64" s="16">
        <f>200-M64</f>
        <v>78.715596330275247</v>
      </c>
      <c r="O64" s="14">
        <v>90</v>
      </c>
      <c r="P64" s="16">
        <f>SUM(N64:O64)</f>
        <v>168.71559633027525</v>
      </c>
      <c r="Q64" s="17"/>
      <c r="R64" s="17"/>
      <c r="S64" s="17"/>
      <c r="T64" s="19">
        <f>M64</f>
        <v>121.28440366972475</v>
      </c>
      <c r="U64" s="20">
        <f>I64</f>
        <v>178.53211009174311</v>
      </c>
      <c r="V64" s="36">
        <v>53</v>
      </c>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row>
    <row r="65" spans="1:60" s="11" customFormat="1" x14ac:dyDescent="0.2">
      <c r="A65" s="22" t="s">
        <v>118</v>
      </c>
      <c r="B65" s="23" t="s">
        <v>24</v>
      </c>
      <c r="C65" s="28" t="s">
        <v>37</v>
      </c>
      <c r="D65" s="28">
        <v>269.39999999999998</v>
      </c>
      <c r="E65" s="28">
        <v>230.6</v>
      </c>
      <c r="F65" s="29">
        <f t="shared" si="20"/>
        <v>116.82567215958369</v>
      </c>
      <c r="G65" s="29">
        <f t="shared" si="21"/>
        <v>83.174327840416311</v>
      </c>
      <c r="H65" s="28">
        <v>95</v>
      </c>
      <c r="I65" s="29">
        <f t="shared" si="22"/>
        <v>178.17432784041631</v>
      </c>
      <c r="J65" s="14" t="s">
        <v>37</v>
      </c>
      <c r="K65" s="14">
        <v>270.2</v>
      </c>
      <c r="L65" s="14">
        <v>230.6</v>
      </c>
      <c r="M65" s="16">
        <f>K65/L65*100</f>
        <v>117.17259323503903</v>
      </c>
      <c r="N65" s="16">
        <f>200-M65</f>
        <v>82.827406764960969</v>
      </c>
      <c r="O65" s="14">
        <v>90</v>
      </c>
      <c r="P65" s="16">
        <f>SUM(N65:O65)</f>
        <v>172.82740676496098</v>
      </c>
      <c r="Q65" s="17" t="s">
        <v>119</v>
      </c>
      <c r="R65" s="17">
        <v>7</v>
      </c>
      <c r="S65" s="17">
        <v>116.8</v>
      </c>
      <c r="T65" s="32">
        <f>S65</f>
        <v>116.8</v>
      </c>
      <c r="U65" s="20">
        <f>I65</f>
        <v>178.17432784041631</v>
      </c>
      <c r="V65" s="36">
        <v>54</v>
      </c>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row>
    <row r="66" spans="1:60" s="11" customFormat="1" x14ac:dyDescent="0.2">
      <c r="A66" s="22" t="s">
        <v>120</v>
      </c>
      <c r="B66" s="23" t="s">
        <v>24</v>
      </c>
      <c r="C66" s="28" t="s">
        <v>37</v>
      </c>
      <c r="D66" s="28">
        <v>284.5</v>
      </c>
      <c r="E66" s="28">
        <v>230.6</v>
      </c>
      <c r="F66" s="29">
        <f t="shared" si="20"/>
        <v>123.37380745880313</v>
      </c>
      <c r="G66" s="29">
        <f t="shared" si="21"/>
        <v>76.626192541196872</v>
      </c>
      <c r="H66" s="28">
        <v>95</v>
      </c>
      <c r="I66" s="29">
        <f t="shared" si="22"/>
        <v>171.62619254119687</v>
      </c>
      <c r="J66" s="14" t="s">
        <v>37</v>
      </c>
      <c r="K66" s="14">
        <v>269.5</v>
      </c>
      <c r="L66" s="14">
        <v>230.6</v>
      </c>
      <c r="M66" s="16">
        <f>K66/L66*100</f>
        <v>116.86903729401561</v>
      </c>
      <c r="N66" s="16">
        <f>200-M66</f>
        <v>83.130962705984388</v>
      </c>
      <c r="O66" s="14">
        <v>95</v>
      </c>
      <c r="P66" s="16">
        <f>SUM(N66:O66)</f>
        <v>178.13096270598439</v>
      </c>
      <c r="Q66" s="17" t="s">
        <v>76</v>
      </c>
      <c r="R66" s="17">
        <v>4</v>
      </c>
      <c r="S66" s="17">
        <v>119.3</v>
      </c>
      <c r="T66" s="19">
        <f>M66</f>
        <v>116.86903729401561</v>
      </c>
      <c r="U66" s="20">
        <f>P66</f>
        <v>178.13096270598439</v>
      </c>
      <c r="V66" s="36">
        <v>55</v>
      </c>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row>
    <row r="67" spans="1:60" s="11" customFormat="1" x14ac:dyDescent="0.2">
      <c r="A67" s="24" t="s">
        <v>121</v>
      </c>
      <c r="B67" s="23" t="s">
        <v>27</v>
      </c>
      <c r="C67" s="28" t="s">
        <v>46</v>
      </c>
      <c r="D67" s="28">
        <v>242.6</v>
      </c>
      <c r="E67" s="28">
        <v>207.4</v>
      </c>
      <c r="F67" s="29">
        <f t="shared" si="20"/>
        <v>116.97203471552555</v>
      </c>
      <c r="G67" s="29">
        <f t="shared" si="21"/>
        <v>83.027965284474448</v>
      </c>
      <c r="H67" s="28">
        <v>95</v>
      </c>
      <c r="I67" s="29">
        <f t="shared" si="22"/>
        <v>178.02796528447445</v>
      </c>
      <c r="M67" s="31"/>
      <c r="Q67" s="17" t="s">
        <v>122</v>
      </c>
      <c r="R67" s="17">
        <v>2</v>
      </c>
      <c r="S67" s="17">
        <v>112.4</v>
      </c>
      <c r="T67" s="32">
        <f>S67</f>
        <v>112.4</v>
      </c>
      <c r="U67" s="20">
        <f>I67</f>
        <v>178.02796528447445</v>
      </c>
      <c r="V67" s="36">
        <v>56</v>
      </c>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row>
    <row r="68" spans="1:60" s="11" customFormat="1" x14ac:dyDescent="0.2">
      <c r="A68" s="22" t="s">
        <v>123</v>
      </c>
      <c r="B68" s="23" t="s">
        <v>124</v>
      </c>
      <c r="C68" s="28" t="s">
        <v>37</v>
      </c>
      <c r="D68" s="28">
        <v>281.39999999999998</v>
      </c>
      <c r="E68" s="28">
        <v>230.6</v>
      </c>
      <c r="F68" s="29">
        <f t="shared" si="20"/>
        <v>122.02948829141368</v>
      </c>
      <c r="G68" s="29">
        <f t="shared" si="21"/>
        <v>77.970511708586315</v>
      </c>
      <c r="H68" s="28">
        <v>100</v>
      </c>
      <c r="I68" s="29">
        <f t="shared" si="22"/>
        <v>177.97051170858632</v>
      </c>
      <c r="J68" s="14" t="s">
        <v>37</v>
      </c>
      <c r="K68" s="14">
        <v>269.2</v>
      </c>
      <c r="L68" s="14">
        <v>230.6</v>
      </c>
      <c r="M68" s="16">
        <f>K68/L68*100</f>
        <v>116.73894189071984</v>
      </c>
      <c r="N68" s="16">
        <f>200-M68</f>
        <v>83.261058109280157</v>
      </c>
      <c r="O68" s="14">
        <v>90</v>
      </c>
      <c r="P68" s="16">
        <f>SUM(N68:O68)</f>
        <v>173.26105810928016</v>
      </c>
      <c r="Q68" s="17" t="s">
        <v>119</v>
      </c>
      <c r="R68" s="17">
        <v>9</v>
      </c>
      <c r="S68" s="17">
        <v>120.4</v>
      </c>
      <c r="T68" s="19">
        <f>M68</f>
        <v>116.73894189071984</v>
      </c>
      <c r="U68" s="20">
        <f>I68</f>
        <v>177.97051170858632</v>
      </c>
      <c r="V68" s="36">
        <v>57</v>
      </c>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row>
    <row r="69" spans="1:60" s="11" customFormat="1" x14ac:dyDescent="0.2">
      <c r="A69" s="22" t="s">
        <v>125</v>
      </c>
      <c r="B69" s="23" t="s">
        <v>24</v>
      </c>
      <c r="C69" s="28" t="s">
        <v>37</v>
      </c>
      <c r="D69" s="28">
        <v>270.7</v>
      </c>
      <c r="E69" s="28">
        <v>230.6</v>
      </c>
      <c r="F69" s="29">
        <f t="shared" si="20"/>
        <v>117.3894189071986</v>
      </c>
      <c r="G69" s="29">
        <f t="shared" si="21"/>
        <v>82.610581092801397</v>
      </c>
      <c r="H69" s="28">
        <v>95</v>
      </c>
      <c r="I69" s="29">
        <f t="shared" si="22"/>
        <v>177.6105810928014</v>
      </c>
      <c r="J69" s="14" t="s">
        <v>37</v>
      </c>
      <c r="K69" s="14">
        <v>301.10000000000002</v>
      </c>
      <c r="L69" s="14">
        <v>230.6</v>
      </c>
      <c r="M69" s="16">
        <f>K69/L69*100</f>
        <v>130.57241977450133</v>
      </c>
      <c r="N69" s="16">
        <f>200-M69</f>
        <v>69.427580225498673</v>
      </c>
      <c r="O69" s="14">
        <v>90</v>
      </c>
      <c r="P69" s="16">
        <f>SUM(N69:O69)</f>
        <v>159.42758022549867</v>
      </c>
      <c r="Q69" s="17" t="s">
        <v>76</v>
      </c>
      <c r="R69" s="17">
        <v>5</v>
      </c>
      <c r="S69" s="17">
        <v>120.4</v>
      </c>
      <c r="T69" s="19">
        <f>F69</f>
        <v>117.3894189071986</v>
      </c>
      <c r="U69" s="20">
        <f>I69</f>
        <v>177.6105810928014</v>
      </c>
      <c r="V69" s="36">
        <v>58</v>
      </c>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row>
    <row r="70" spans="1:60" s="11" customFormat="1" x14ac:dyDescent="0.2">
      <c r="A70" s="24" t="s">
        <v>126</v>
      </c>
      <c r="B70" s="23" t="s">
        <v>27</v>
      </c>
      <c r="C70" s="28" t="s">
        <v>46</v>
      </c>
      <c r="D70" s="34">
        <v>244.7</v>
      </c>
      <c r="E70" s="28">
        <v>207.4</v>
      </c>
      <c r="F70" s="29">
        <f t="shared" si="20"/>
        <v>117.98457087753134</v>
      </c>
      <c r="G70" s="29">
        <f t="shared" si="21"/>
        <v>82.01542912246866</v>
      </c>
      <c r="H70" s="28">
        <v>90</v>
      </c>
      <c r="I70" s="29">
        <f t="shared" si="22"/>
        <v>172.01542912246867</v>
      </c>
      <c r="J70" s="14" t="s">
        <v>46</v>
      </c>
      <c r="K70" s="15">
        <v>233.3</v>
      </c>
      <c r="L70" s="14">
        <v>207.4</v>
      </c>
      <c r="M70" s="16">
        <f>K70/L70*100</f>
        <v>112.48794599807137</v>
      </c>
      <c r="N70" s="16">
        <f>200-M70</f>
        <v>87.512054001928632</v>
      </c>
      <c r="O70" s="14">
        <v>90</v>
      </c>
      <c r="P70" s="16">
        <f>SUM(N70:O70)</f>
        <v>177.51205400192862</v>
      </c>
      <c r="Q70" s="17" t="s">
        <v>63</v>
      </c>
      <c r="R70" s="17">
        <v>6</v>
      </c>
      <c r="S70" s="17">
        <v>113.5</v>
      </c>
      <c r="T70" s="19">
        <f>M70</f>
        <v>112.48794599807137</v>
      </c>
      <c r="U70" s="20">
        <f>P70</f>
        <v>177.51205400192862</v>
      </c>
      <c r="V70" s="36">
        <v>59</v>
      </c>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row>
    <row r="71" spans="1:60" s="11" customFormat="1" x14ac:dyDescent="0.2">
      <c r="A71" s="24" t="s">
        <v>127</v>
      </c>
      <c r="B71" s="23" t="s">
        <v>124</v>
      </c>
      <c r="C71" s="28" t="s">
        <v>31</v>
      </c>
      <c r="D71" s="28">
        <v>134</v>
      </c>
      <c r="E71" s="28">
        <v>109</v>
      </c>
      <c r="F71" s="29">
        <f t="shared" si="20"/>
        <v>122.93577981651376</v>
      </c>
      <c r="G71" s="29">
        <f t="shared" si="21"/>
        <v>77.064220183486242</v>
      </c>
      <c r="H71" s="28">
        <v>100</v>
      </c>
      <c r="I71" s="29">
        <f t="shared" si="22"/>
        <v>177.06422018348624</v>
      </c>
      <c r="J71" s="14" t="s">
        <v>31</v>
      </c>
      <c r="K71" s="14">
        <v>128.4</v>
      </c>
      <c r="L71" s="14">
        <v>109</v>
      </c>
      <c r="M71" s="16">
        <f>K71/L71*100</f>
        <v>117.79816513761467</v>
      </c>
      <c r="N71" s="16">
        <f>200-M71</f>
        <v>82.201834862385326</v>
      </c>
      <c r="O71" s="14">
        <v>95</v>
      </c>
      <c r="P71" s="16">
        <f>SUM(N71:O71)</f>
        <v>177.20183486238534</v>
      </c>
      <c r="Q71" s="17" t="s">
        <v>128</v>
      </c>
      <c r="R71" s="17">
        <v>4</v>
      </c>
      <c r="S71" s="17">
        <v>118</v>
      </c>
      <c r="T71" s="19">
        <f>M71</f>
        <v>117.79816513761467</v>
      </c>
      <c r="U71" s="20">
        <f>P71</f>
        <v>177.20183486238534</v>
      </c>
      <c r="V71" s="36">
        <v>60</v>
      </c>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row>
    <row r="72" spans="1:60" s="11" customFormat="1" x14ac:dyDescent="0.2">
      <c r="A72" s="22" t="s">
        <v>129</v>
      </c>
      <c r="B72" s="23" t="s">
        <v>57</v>
      </c>
      <c r="C72" s="28" t="s">
        <v>25</v>
      </c>
      <c r="D72" s="28">
        <v>59.3</v>
      </c>
      <c r="E72" s="28">
        <v>48</v>
      </c>
      <c r="F72" s="29">
        <f t="shared" si="20"/>
        <v>123.54166666666666</v>
      </c>
      <c r="G72" s="29">
        <f t="shared" si="21"/>
        <v>76.458333333333343</v>
      </c>
      <c r="H72" s="28">
        <v>100</v>
      </c>
      <c r="I72" s="29">
        <f t="shared" si="22"/>
        <v>176.45833333333334</v>
      </c>
      <c r="M72" s="31"/>
      <c r="Q72" s="17" t="s">
        <v>115</v>
      </c>
      <c r="R72" s="17">
        <v>2</v>
      </c>
      <c r="S72" s="17">
        <v>116</v>
      </c>
      <c r="T72" s="32">
        <f>S72</f>
        <v>116</v>
      </c>
      <c r="U72" s="20">
        <f>I72</f>
        <v>176.45833333333334</v>
      </c>
      <c r="V72" s="36">
        <v>61</v>
      </c>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row>
    <row r="73" spans="1:60" s="11" customFormat="1" x14ac:dyDescent="0.2">
      <c r="A73" s="24" t="s">
        <v>130</v>
      </c>
      <c r="B73" s="23" t="s">
        <v>124</v>
      </c>
      <c r="C73" s="28" t="s">
        <v>46</v>
      </c>
      <c r="D73" s="28">
        <v>246.6</v>
      </c>
      <c r="E73" s="28">
        <v>207.4</v>
      </c>
      <c r="F73" s="29">
        <f t="shared" si="20"/>
        <v>118.900675024108</v>
      </c>
      <c r="G73" s="29">
        <f t="shared" si="21"/>
        <v>81.099324975892003</v>
      </c>
      <c r="H73" s="28">
        <v>90</v>
      </c>
      <c r="I73" s="29">
        <f t="shared" si="22"/>
        <v>171.09932497589199</v>
      </c>
      <c r="J73" s="14" t="s">
        <v>46</v>
      </c>
      <c r="K73" s="14">
        <v>235.7</v>
      </c>
      <c r="L73" s="14">
        <v>207.4</v>
      </c>
      <c r="M73" s="16">
        <f>K73/L73*100</f>
        <v>113.64513018322083</v>
      </c>
      <c r="N73" s="16">
        <f>200-M73</f>
        <v>86.354869816779171</v>
      </c>
      <c r="O73" s="14">
        <v>90</v>
      </c>
      <c r="P73" s="16">
        <f>SUM(N73:O73)</f>
        <v>176.35486981677917</v>
      </c>
      <c r="Q73" s="17" t="s">
        <v>122</v>
      </c>
      <c r="R73" s="17">
        <v>1</v>
      </c>
      <c r="S73" s="17">
        <v>110.8</v>
      </c>
      <c r="T73" s="32">
        <f>S73</f>
        <v>110.8</v>
      </c>
      <c r="U73" s="20">
        <f>P73</f>
        <v>176.35486981677917</v>
      </c>
      <c r="V73" s="36">
        <v>62</v>
      </c>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row>
    <row r="74" spans="1:60" s="11" customFormat="1" x14ac:dyDescent="0.2">
      <c r="A74" s="22" t="s">
        <v>131</v>
      </c>
      <c r="B74" s="23" t="s">
        <v>132</v>
      </c>
      <c r="C74" s="28" t="s">
        <v>25</v>
      </c>
      <c r="D74" s="28">
        <v>63.9</v>
      </c>
      <c r="E74" s="28">
        <v>48</v>
      </c>
      <c r="F74" s="29">
        <f t="shared" si="20"/>
        <v>133.125</v>
      </c>
      <c r="G74" s="29">
        <f t="shared" si="21"/>
        <v>66.875</v>
      </c>
      <c r="H74" s="28">
        <v>100</v>
      </c>
      <c r="I74" s="29">
        <f t="shared" si="22"/>
        <v>166.875</v>
      </c>
      <c r="J74" s="14" t="s">
        <v>25</v>
      </c>
      <c r="K74" s="14">
        <v>57</v>
      </c>
      <c r="L74" s="14">
        <v>48</v>
      </c>
      <c r="M74" s="16">
        <f>K74/L74*100</f>
        <v>118.75</v>
      </c>
      <c r="N74" s="16">
        <f>200-M74</f>
        <v>81.25</v>
      </c>
      <c r="O74" s="14">
        <v>95</v>
      </c>
      <c r="P74" s="16">
        <f>SUM(N74:O74)</f>
        <v>176.25</v>
      </c>
      <c r="Q74" s="17"/>
      <c r="R74" s="17"/>
      <c r="S74" s="17"/>
      <c r="T74" s="19">
        <f>M74</f>
        <v>118.75</v>
      </c>
      <c r="U74" s="20">
        <f>P74</f>
        <v>176.25</v>
      </c>
      <c r="V74" s="36">
        <v>63</v>
      </c>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row>
    <row r="75" spans="1:60" s="11" customFormat="1" x14ac:dyDescent="0.2">
      <c r="A75" s="24" t="s">
        <v>133</v>
      </c>
      <c r="B75" s="23" t="s">
        <v>40</v>
      </c>
      <c r="C75" s="28" t="s">
        <v>37</v>
      </c>
      <c r="D75" s="28">
        <v>276.60000000000002</v>
      </c>
      <c r="E75" s="28">
        <v>230.6</v>
      </c>
      <c r="F75" s="29">
        <f t="shared" si="20"/>
        <v>119.94796183868171</v>
      </c>
      <c r="G75" s="29">
        <f t="shared" si="21"/>
        <v>80.052038161318293</v>
      </c>
      <c r="H75" s="28">
        <v>95</v>
      </c>
      <c r="I75" s="29">
        <f t="shared" si="22"/>
        <v>175.05203816131831</v>
      </c>
      <c r="M75" s="31"/>
      <c r="Q75" s="17"/>
      <c r="R75" s="17"/>
      <c r="S75" s="17"/>
      <c r="T75" s="19">
        <f>F75</f>
        <v>119.94796183868171</v>
      </c>
      <c r="U75" s="20">
        <f>I75</f>
        <v>175.05203816131831</v>
      </c>
      <c r="V75" s="36">
        <v>64</v>
      </c>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row>
    <row r="76" spans="1:60" s="11" customFormat="1" x14ac:dyDescent="0.2">
      <c r="A76" s="22" t="s">
        <v>134</v>
      </c>
      <c r="B76" s="23" t="s">
        <v>27</v>
      </c>
      <c r="C76" s="28" t="s">
        <v>37</v>
      </c>
      <c r="D76" s="28">
        <v>277.3</v>
      </c>
      <c r="E76" s="28">
        <v>230.6</v>
      </c>
      <c r="F76" s="29">
        <f t="shared" si="20"/>
        <v>120.25151777970513</v>
      </c>
      <c r="G76" s="29">
        <f t="shared" si="21"/>
        <v>79.748482220294875</v>
      </c>
      <c r="H76" s="28">
        <v>95</v>
      </c>
      <c r="I76" s="29">
        <f t="shared" si="22"/>
        <v>174.74848222029487</v>
      </c>
      <c r="J76" s="14" t="s">
        <v>37</v>
      </c>
      <c r="K76" s="14">
        <v>271.39999999999998</v>
      </c>
      <c r="L76" s="14">
        <v>230.6</v>
      </c>
      <c r="M76" s="16">
        <f>K76/L76*100</f>
        <v>117.69297484822204</v>
      </c>
      <c r="N76" s="16">
        <f>200-M76</f>
        <v>82.307025151777964</v>
      </c>
      <c r="O76" s="14">
        <v>90</v>
      </c>
      <c r="P76" s="16">
        <f>SUM(N76:O76)</f>
        <v>172.30702515177796</v>
      </c>
      <c r="Q76" s="17" t="s">
        <v>76</v>
      </c>
      <c r="R76" s="17">
        <v>6</v>
      </c>
      <c r="S76" s="17">
        <v>120.8</v>
      </c>
      <c r="T76" s="19">
        <f>M76</f>
        <v>117.69297484822204</v>
      </c>
      <c r="U76" s="20">
        <f>I76</f>
        <v>174.74848222029487</v>
      </c>
      <c r="V76" s="36">
        <v>65</v>
      </c>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row>
    <row r="77" spans="1:60" s="11" customFormat="1" x14ac:dyDescent="0.2">
      <c r="A77" s="22" t="s">
        <v>135</v>
      </c>
      <c r="B77" s="23" t="s">
        <v>40</v>
      </c>
      <c r="C77" s="28" t="s">
        <v>46</v>
      </c>
      <c r="D77" s="28">
        <v>253.5</v>
      </c>
      <c r="E77" s="28">
        <v>207.4</v>
      </c>
      <c r="F77" s="29">
        <f t="shared" si="20"/>
        <v>122.22757955641272</v>
      </c>
      <c r="G77" s="29">
        <f t="shared" si="21"/>
        <v>77.772420443587279</v>
      </c>
      <c r="H77" s="28">
        <v>90</v>
      </c>
      <c r="I77" s="29">
        <f t="shared" si="22"/>
        <v>167.77242044358729</v>
      </c>
      <c r="J77" s="14" t="s">
        <v>46</v>
      </c>
      <c r="K77" s="14">
        <v>239.9</v>
      </c>
      <c r="L77" s="14">
        <v>207.4</v>
      </c>
      <c r="M77" s="16">
        <f>K77/L77*100</f>
        <v>115.67020250723242</v>
      </c>
      <c r="N77" s="16">
        <f>200-M77</f>
        <v>84.329797492767582</v>
      </c>
      <c r="O77" s="14">
        <v>90</v>
      </c>
      <c r="P77" s="16">
        <f>SUM(N77:O77)</f>
        <v>174.32979749276757</v>
      </c>
      <c r="Q77" s="17" t="s">
        <v>122</v>
      </c>
      <c r="R77" s="17">
        <v>7</v>
      </c>
      <c r="S77" s="17">
        <v>117.2</v>
      </c>
      <c r="T77" s="19">
        <f>M77</f>
        <v>115.67020250723242</v>
      </c>
      <c r="U77" s="20">
        <f>P77</f>
        <v>174.32979749276757</v>
      </c>
      <c r="V77" s="36">
        <v>66</v>
      </c>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row>
    <row r="78" spans="1:60" s="11" customFormat="1" x14ac:dyDescent="0.2">
      <c r="A78" s="24" t="s">
        <v>136</v>
      </c>
      <c r="B78" s="25" t="s">
        <v>27</v>
      </c>
      <c r="C78" s="28" t="s">
        <v>46</v>
      </c>
      <c r="D78" s="28">
        <v>259</v>
      </c>
      <c r="E78" s="28">
        <v>207.4</v>
      </c>
      <c r="F78" s="29">
        <f t="shared" si="20"/>
        <v>124.87945998071359</v>
      </c>
      <c r="G78" s="29">
        <f t="shared" si="21"/>
        <v>75.120540019286409</v>
      </c>
      <c r="H78" s="28">
        <v>95</v>
      </c>
      <c r="I78" s="29">
        <f t="shared" si="22"/>
        <v>170.12054001928641</v>
      </c>
      <c r="J78" s="14" t="s">
        <v>46</v>
      </c>
      <c r="K78" s="14">
        <v>240.8</v>
      </c>
      <c r="L78" s="14">
        <v>207.4</v>
      </c>
      <c r="M78" s="16">
        <f>K78/L78*100</f>
        <v>116.10414657666345</v>
      </c>
      <c r="N78" s="16">
        <f>200-M78</f>
        <v>83.895853423336547</v>
      </c>
      <c r="O78" s="14">
        <v>90</v>
      </c>
      <c r="P78" s="16">
        <f>SUM(N78:O78)</f>
        <v>173.89585342333655</v>
      </c>
      <c r="Q78" s="17"/>
      <c r="R78" s="17"/>
      <c r="S78" s="17"/>
      <c r="T78" s="19">
        <f>M78</f>
        <v>116.10414657666345</v>
      </c>
      <c r="U78" s="20">
        <f>P78</f>
        <v>173.89585342333655</v>
      </c>
      <c r="V78" s="36">
        <v>67</v>
      </c>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row>
    <row r="79" spans="1:60" s="11" customFormat="1" x14ac:dyDescent="0.2">
      <c r="A79" s="24" t="s">
        <v>137</v>
      </c>
      <c r="B79" s="25" t="s">
        <v>24</v>
      </c>
      <c r="C79" s="28" t="s">
        <v>25</v>
      </c>
      <c r="D79" s="28">
        <v>63.4</v>
      </c>
      <c r="E79" s="28">
        <v>48</v>
      </c>
      <c r="F79" s="29">
        <f t="shared" si="20"/>
        <v>132.08333333333334</v>
      </c>
      <c r="G79" s="29">
        <f t="shared" si="21"/>
        <v>67.916666666666657</v>
      </c>
      <c r="H79" s="28">
        <v>95</v>
      </c>
      <c r="I79" s="29">
        <f t="shared" si="22"/>
        <v>162.91666666666666</v>
      </c>
      <c r="J79" s="14" t="s">
        <v>25</v>
      </c>
      <c r="K79" s="14">
        <v>58.5</v>
      </c>
      <c r="L79" s="14">
        <v>48</v>
      </c>
      <c r="M79" s="16">
        <f>K79/L79*100</f>
        <v>121.875</v>
      </c>
      <c r="N79" s="16">
        <f>200-M79</f>
        <v>78.125</v>
      </c>
      <c r="O79" s="14">
        <v>95</v>
      </c>
      <c r="P79" s="16">
        <f>SUM(N79:O79)</f>
        <v>173.125</v>
      </c>
      <c r="Q79" s="17"/>
      <c r="R79" s="17"/>
      <c r="S79" s="17"/>
      <c r="T79" s="19">
        <f>M79</f>
        <v>121.875</v>
      </c>
      <c r="U79" s="20">
        <f>P79</f>
        <v>173.125</v>
      </c>
      <c r="V79" s="36">
        <v>68</v>
      </c>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row>
    <row r="80" spans="1:60" s="11" customFormat="1" x14ac:dyDescent="0.2">
      <c r="A80" s="24" t="s">
        <v>138</v>
      </c>
      <c r="B80" s="23" t="s">
        <v>34</v>
      </c>
      <c r="C80" s="28" t="s">
        <v>31</v>
      </c>
      <c r="D80" s="28">
        <v>133.1</v>
      </c>
      <c r="E80" s="28">
        <v>109</v>
      </c>
      <c r="F80" s="29">
        <f t="shared" si="20"/>
        <v>122.11009174311927</v>
      </c>
      <c r="G80" s="29">
        <f t="shared" si="21"/>
        <v>77.88990825688073</v>
      </c>
      <c r="H80" s="28">
        <v>95</v>
      </c>
      <c r="I80" s="29">
        <f t="shared" si="22"/>
        <v>172.88990825688074</v>
      </c>
      <c r="M80" s="31"/>
      <c r="Q80" s="17"/>
      <c r="R80" s="17"/>
      <c r="S80" s="17"/>
      <c r="T80" s="19">
        <f>F80</f>
        <v>122.11009174311927</v>
      </c>
      <c r="U80" s="20">
        <f>I80</f>
        <v>172.88990825688074</v>
      </c>
      <c r="V80" s="36">
        <v>69</v>
      </c>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row>
    <row r="81" spans="1:60" s="11" customFormat="1" x14ac:dyDescent="0.2">
      <c r="A81" s="24" t="s">
        <v>139</v>
      </c>
      <c r="B81" s="25" t="s">
        <v>84</v>
      </c>
      <c r="C81" s="28" t="s">
        <v>46</v>
      </c>
      <c r="D81" s="28">
        <v>244.2</v>
      </c>
      <c r="E81" s="28">
        <v>207.4</v>
      </c>
      <c r="F81" s="29">
        <f t="shared" si="20"/>
        <v>117.74349083895852</v>
      </c>
      <c r="G81" s="29">
        <f t="shared" si="21"/>
        <v>82.256509161041478</v>
      </c>
      <c r="H81" s="28">
        <v>90</v>
      </c>
      <c r="I81" s="29">
        <f t="shared" si="22"/>
        <v>172.25650916104149</v>
      </c>
      <c r="J81" s="14" t="s">
        <v>58</v>
      </c>
      <c r="K81" s="14">
        <v>41.8</v>
      </c>
      <c r="L81" s="14">
        <v>35.1</v>
      </c>
      <c r="M81" s="16">
        <f>K81/L81*100</f>
        <v>119.08831908831907</v>
      </c>
      <c r="N81" s="16">
        <f>200-M81</f>
        <v>80.911680911680932</v>
      </c>
      <c r="O81" s="14">
        <v>90</v>
      </c>
      <c r="P81" s="16">
        <f>SUM(N81:O81)</f>
        <v>170.91168091168095</v>
      </c>
      <c r="Q81" s="17"/>
      <c r="R81" s="17"/>
      <c r="S81" s="17"/>
      <c r="T81" s="19">
        <f>F81</f>
        <v>117.74349083895852</v>
      </c>
      <c r="U81" s="20">
        <f>I81</f>
        <v>172.25650916104149</v>
      </c>
      <c r="V81" s="36">
        <v>70</v>
      </c>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row>
    <row r="82" spans="1:60" s="11" customFormat="1" x14ac:dyDescent="0.2">
      <c r="A82" s="22" t="s">
        <v>140</v>
      </c>
      <c r="B82" s="23" t="s">
        <v>27</v>
      </c>
      <c r="C82" s="28" t="s">
        <v>141</v>
      </c>
      <c r="D82" s="28">
        <v>82.1</v>
      </c>
      <c r="E82" s="28">
        <v>51.3</v>
      </c>
      <c r="F82" s="29">
        <f t="shared" si="20"/>
        <v>160.03898635477583</v>
      </c>
      <c r="G82" s="29">
        <f t="shared" si="21"/>
        <v>39.96101364522417</v>
      </c>
      <c r="H82" s="28">
        <v>100</v>
      </c>
      <c r="I82" s="29">
        <f t="shared" si="22"/>
        <v>139.96101364522417</v>
      </c>
      <c r="J82" s="14" t="s">
        <v>141</v>
      </c>
      <c r="K82" s="14">
        <v>65.7</v>
      </c>
      <c r="L82" s="14">
        <v>51.3</v>
      </c>
      <c r="M82" s="16">
        <f>K82/L82*100</f>
        <v>128.07017543859652</v>
      </c>
      <c r="N82" s="16">
        <f>200-M82</f>
        <v>71.929824561403478</v>
      </c>
      <c r="O82" s="14">
        <v>100</v>
      </c>
      <c r="P82" s="16">
        <f>SUM(N82:O82)</f>
        <v>171.92982456140348</v>
      </c>
      <c r="Q82" s="17" t="s">
        <v>29</v>
      </c>
      <c r="R82" s="17">
        <v>5</v>
      </c>
      <c r="S82" s="17">
        <v>129.80000000000001</v>
      </c>
      <c r="T82" s="19">
        <f>M82</f>
        <v>128.07017543859652</v>
      </c>
      <c r="U82" s="20">
        <f>P82</f>
        <v>171.92982456140348</v>
      </c>
      <c r="V82" s="36">
        <v>71</v>
      </c>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row>
    <row r="83" spans="1:60" s="11" customFormat="1" x14ac:dyDescent="0.2">
      <c r="A83" s="24" t="s">
        <v>142</v>
      </c>
      <c r="B83" s="23" t="s">
        <v>57</v>
      </c>
      <c r="C83" s="28" t="s">
        <v>31</v>
      </c>
      <c r="D83" s="28">
        <v>135</v>
      </c>
      <c r="E83" s="28">
        <v>109</v>
      </c>
      <c r="F83" s="29">
        <f t="shared" si="20"/>
        <v>123.8532110091743</v>
      </c>
      <c r="G83" s="29">
        <f t="shared" si="21"/>
        <v>76.146788990825698</v>
      </c>
      <c r="H83" s="28">
        <v>95</v>
      </c>
      <c r="I83" s="29">
        <f t="shared" si="22"/>
        <v>171.14678899082571</v>
      </c>
      <c r="M83" s="31"/>
      <c r="Q83" s="17"/>
      <c r="R83" s="17"/>
      <c r="S83" s="17"/>
      <c r="T83" s="19">
        <f>F83</f>
        <v>123.8532110091743</v>
      </c>
      <c r="U83" s="20">
        <f>I83</f>
        <v>171.14678899082571</v>
      </c>
      <c r="V83" s="36">
        <v>72</v>
      </c>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row>
    <row r="84" spans="1:60" s="11" customFormat="1" x14ac:dyDescent="0.2">
      <c r="A84" s="22" t="s">
        <v>144</v>
      </c>
      <c r="B84" s="23" t="s">
        <v>124</v>
      </c>
      <c r="C84" s="28" t="s">
        <v>58</v>
      </c>
      <c r="D84" s="28">
        <v>50.2</v>
      </c>
      <c r="E84" s="28">
        <v>35.1</v>
      </c>
      <c r="F84" s="29">
        <f t="shared" si="20"/>
        <v>143.01994301994304</v>
      </c>
      <c r="G84" s="29">
        <f t="shared" si="21"/>
        <v>56.980056980056958</v>
      </c>
      <c r="H84" s="28">
        <v>95</v>
      </c>
      <c r="I84" s="29">
        <f t="shared" si="22"/>
        <v>151.98005698005696</v>
      </c>
      <c r="J84" s="14" t="s">
        <v>58</v>
      </c>
      <c r="K84" s="14">
        <v>41.9</v>
      </c>
      <c r="L84" s="14">
        <v>35.1</v>
      </c>
      <c r="M84" s="16">
        <f>K84/L84*100</f>
        <v>119.37321937321937</v>
      </c>
      <c r="N84" s="16">
        <f>200-M84</f>
        <v>80.626780626780629</v>
      </c>
      <c r="O84" s="14">
        <v>90</v>
      </c>
      <c r="P84" s="16">
        <f>SUM(N84:O84)</f>
        <v>170.62678062678063</v>
      </c>
      <c r="Q84" s="17" t="s">
        <v>145</v>
      </c>
      <c r="R84" s="17">
        <v>4</v>
      </c>
      <c r="S84" s="17">
        <v>113.4</v>
      </c>
      <c r="T84" s="32">
        <f>S84</f>
        <v>113.4</v>
      </c>
      <c r="U84" s="20">
        <f>P84</f>
        <v>170.62678062678063</v>
      </c>
      <c r="V84" s="36">
        <v>73</v>
      </c>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row>
    <row r="85" spans="1:60" s="11" customFormat="1" x14ac:dyDescent="0.2">
      <c r="A85" s="24" t="s">
        <v>143</v>
      </c>
      <c r="B85" s="23" t="s">
        <v>132</v>
      </c>
      <c r="C85" s="28" t="s">
        <v>46</v>
      </c>
      <c r="D85" s="28">
        <v>247.7</v>
      </c>
      <c r="E85" s="28">
        <v>207.4</v>
      </c>
      <c r="F85" s="29">
        <f t="shared" si="20"/>
        <v>119.43105110896816</v>
      </c>
      <c r="G85" s="29">
        <f t="shared" si="21"/>
        <v>80.568948891031837</v>
      </c>
      <c r="H85" s="28">
        <v>90</v>
      </c>
      <c r="I85" s="29">
        <f t="shared" si="22"/>
        <v>170.56894889103182</v>
      </c>
      <c r="M85" s="31"/>
      <c r="Q85" s="17" t="s">
        <v>122</v>
      </c>
      <c r="R85" s="17">
        <v>5</v>
      </c>
      <c r="S85" s="17">
        <v>117.1</v>
      </c>
      <c r="T85" s="32">
        <f>S85</f>
        <v>117.1</v>
      </c>
      <c r="U85" s="20">
        <f>I85</f>
        <v>170.56894889103182</v>
      </c>
      <c r="V85" s="36">
        <v>74</v>
      </c>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row>
    <row r="86" spans="1:60" s="11" customFormat="1" x14ac:dyDescent="0.2">
      <c r="A86" s="24" t="s">
        <v>146</v>
      </c>
      <c r="B86" s="23" t="s">
        <v>132</v>
      </c>
      <c r="C86" s="28" t="s">
        <v>58</v>
      </c>
      <c r="D86" s="28">
        <v>46.5</v>
      </c>
      <c r="E86" s="28">
        <v>35.1</v>
      </c>
      <c r="F86" s="29">
        <f t="shared" si="20"/>
        <v>132.47863247863248</v>
      </c>
      <c r="G86" s="29">
        <f t="shared" si="21"/>
        <v>67.521367521367523</v>
      </c>
      <c r="H86" s="28">
        <v>90</v>
      </c>
      <c r="I86" s="29">
        <f t="shared" si="22"/>
        <v>157.52136752136752</v>
      </c>
      <c r="J86" s="14" t="s">
        <v>58</v>
      </c>
      <c r="K86" s="14">
        <v>42</v>
      </c>
      <c r="L86" s="14">
        <v>35.1</v>
      </c>
      <c r="M86" s="16">
        <f>K86/L86*100</f>
        <v>119.65811965811966</v>
      </c>
      <c r="N86" s="16">
        <f>200-M86</f>
        <v>80.341880341880341</v>
      </c>
      <c r="O86" s="14">
        <v>90</v>
      </c>
      <c r="P86" s="16">
        <f>SUM(N86:O86)</f>
        <v>170.34188034188034</v>
      </c>
      <c r="Q86" s="17"/>
      <c r="R86" s="17"/>
      <c r="S86" s="17"/>
      <c r="T86" s="19">
        <f>M86</f>
        <v>119.65811965811966</v>
      </c>
      <c r="U86" s="20">
        <f>P86</f>
        <v>170.34188034188034</v>
      </c>
      <c r="V86" s="36">
        <v>75</v>
      </c>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row>
    <row r="87" spans="1:60" s="11" customFormat="1" x14ac:dyDescent="0.2">
      <c r="A87" s="24" t="s">
        <v>147</v>
      </c>
      <c r="B87" s="25" t="s">
        <v>40</v>
      </c>
      <c r="C87" s="28" t="s">
        <v>31</v>
      </c>
      <c r="D87" s="28">
        <v>135.9</v>
      </c>
      <c r="E87" s="28">
        <v>109</v>
      </c>
      <c r="F87" s="29">
        <f t="shared" si="20"/>
        <v>124.67889908256882</v>
      </c>
      <c r="G87" s="29">
        <f t="shared" si="21"/>
        <v>75.321100917431181</v>
      </c>
      <c r="H87" s="34">
        <v>95</v>
      </c>
      <c r="I87" s="29">
        <f t="shared" si="22"/>
        <v>170.32110091743118</v>
      </c>
      <c r="L87" s="27"/>
      <c r="M87" s="40"/>
      <c r="N87" s="27"/>
      <c r="O87" s="25"/>
      <c r="Q87" s="17" t="s">
        <v>128</v>
      </c>
      <c r="R87" s="17">
        <v>8</v>
      </c>
      <c r="S87" s="17">
        <v>122.1</v>
      </c>
      <c r="T87" s="32">
        <f>S87</f>
        <v>122.1</v>
      </c>
      <c r="U87" s="20">
        <f>I87</f>
        <v>170.32110091743118</v>
      </c>
      <c r="V87" s="36">
        <v>76</v>
      </c>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row>
    <row r="88" spans="1:60" s="11" customFormat="1" x14ac:dyDescent="0.2">
      <c r="A88" s="24" t="s">
        <v>148</v>
      </c>
      <c r="B88" s="23" t="s">
        <v>132</v>
      </c>
      <c r="C88" s="28" t="s">
        <v>31</v>
      </c>
      <c r="D88" s="28">
        <v>136.1</v>
      </c>
      <c r="E88" s="28">
        <v>109</v>
      </c>
      <c r="F88" s="29">
        <f t="shared" si="20"/>
        <v>124.86238532110092</v>
      </c>
      <c r="G88" s="29">
        <f t="shared" si="21"/>
        <v>75.137614678899084</v>
      </c>
      <c r="H88" s="28">
        <v>95</v>
      </c>
      <c r="I88" s="29">
        <f t="shared" si="22"/>
        <v>170.13761467889907</v>
      </c>
      <c r="M88" s="31"/>
      <c r="Q88" s="17"/>
      <c r="R88" s="17"/>
      <c r="S88" s="17"/>
      <c r="T88" s="19">
        <f>F88</f>
        <v>124.86238532110092</v>
      </c>
      <c r="U88" s="20">
        <f>I88</f>
        <v>170.13761467889907</v>
      </c>
      <c r="V88" s="36">
        <v>77</v>
      </c>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row>
    <row r="89" spans="1:60" s="11" customFormat="1" x14ac:dyDescent="0.2">
      <c r="A89" s="10" t="s">
        <v>149</v>
      </c>
      <c r="B89" s="11" t="s">
        <v>40</v>
      </c>
      <c r="D89" s="12"/>
      <c r="E89" s="27"/>
      <c r="F89" s="27"/>
      <c r="G89" s="27"/>
      <c r="H89" s="27"/>
      <c r="J89" s="14" t="s">
        <v>150</v>
      </c>
      <c r="K89" s="14">
        <v>53.1</v>
      </c>
      <c r="L89" s="14">
        <v>40.799999999999997</v>
      </c>
      <c r="M89" s="16">
        <f>K89/L89*100</f>
        <v>130.14705882352942</v>
      </c>
      <c r="N89" s="16">
        <f>200-M89</f>
        <v>69.85294117647058</v>
      </c>
      <c r="O89" s="14">
        <v>100</v>
      </c>
      <c r="P89" s="16">
        <f>SUM(N89:O89)</f>
        <v>169.85294117647058</v>
      </c>
      <c r="Q89" s="17" t="s">
        <v>29</v>
      </c>
      <c r="R89" s="17">
        <v>1</v>
      </c>
      <c r="S89" s="17">
        <v>128.4</v>
      </c>
      <c r="T89" s="32">
        <f>S89</f>
        <v>128.4</v>
      </c>
      <c r="U89" s="20">
        <f>P89</f>
        <v>169.85294117647058</v>
      </c>
      <c r="V89" s="36">
        <v>78</v>
      </c>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row>
    <row r="90" spans="1:60" s="11" customFormat="1" x14ac:dyDescent="0.2">
      <c r="A90" s="22" t="s">
        <v>151</v>
      </c>
      <c r="B90" s="23" t="s">
        <v>34</v>
      </c>
      <c r="C90" s="28" t="s">
        <v>46</v>
      </c>
      <c r="D90" s="28">
        <v>249.5</v>
      </c>
      <c r="E90" s="28">
        <v>207.4</v>
      </c>
      <c r="F90" s="29">
        <f t="shared" ref="F90:F121" si="23">D90/E90*100</f>
        <v>120.29893924783028</v>
      </c>
      <c r="G90" s="29">
        <f t="shared" ref="G90:G121" si="24">200-F90</f>
        <v>79.701060752169724</v>
      </c>
      <c r="H90" s="28">
        <v>90</v>
      </c>
      <c r="I90" s="29">
        <f t="shared" ref="I90:I121" si="25">SUM(G90:H90)</f>
        <v>169.70106075216972</v>
      </c>
      <c r="M90" s="31"/>
      <c r="Q90" s="17"/>
      <c r="R90" s="17"/>
      <c r="S90" s="17"/>
      <c r="T90" s="19">
        <f>F90</f>
        <v>120.29893924783028</v>
      </c>
      <c r="U90" s="20">
        <f t="shared" ref="U90:U121" si="26">I90</f>
        <v>169.70106075216972</v>
      </c>
      <c r="V90" s="36">
        <v>79</v>
      </c>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row>
    <row r="91" spans="1:60" s="11" customFormat="1" x14ac:dyDescent="0.2">
      <c r="A91" s="24" t="s">
        <v>152</v>
      </c>
      <c r="B91" s="25" t="s">
        <v>40</v>
      </c>
      <c r="C91" s="28" t="s">
        <v>37</v>
      </c>
      <c r="D91" s="28">
        <v>277.8</v>
      </c>
      <c r="E91" s="28">
        <v>230.6</v>
      </c>
      <c r="F91" s="29">
        <f t="shared" si="23"/>
        <v>120.4683434518647</v>
      </c>
      <c r="G91" s="29">
        <f t="shared" si="24"/>
        <v>79.531656548135302</v>
      </c>
      <c r="H91" s="28">
        <v>90</v>
      </c>
      <c r="I91" s="29">
        <f t="shared" si="25"/>
        <v>169.53165654813529</v>
      </c>
      <c r="M91" s="31"/>
      <c r="Q91" s="17"/>
      <c r="R91" s="17"/>
      <c r="S91" s="17"/>
      <c r="T91" s="19">
        <f>F91</f>
        <v>120.4683434518647</v>
      </c>
      <c r="U91" s="20">
        <f t="shared" si="26"/>
        <v>169.53165654813529</v>
      </c>
      <c r="V91" s="36">
        <v>80</v>
      </c>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row>
    <row r="92" spans="1:60" s="11" customFormat="1" x14ac:dyDescent="0.2">
      <c r="A92" s="24" t="s">
        <v>153</v>
      </c>
      <c r="B92" s="23" t="s">
        <v>27</v>
      </c>
      <c r="C92" s="28" t="s">
        <v>31</v>
      </c>
      <c r="D92" s="28">
        <v>137.5</v>
      </c>
      <c r="E92" s="28">
        <v>109</v>
      </c>
      <c r="F92" s="29">
        <f t="shared" si="23"/>
        <v>126.1467889908257</v>
      </c>
      <c r="G92" s="29">
        <f t="shared" si="24"/>
        <v>73.853211009174302</v>
      </c>
      <c r="H92" s="28">
        <v>95</v>
      </c>
      <c r="I92" s="29">
        <f t="shared" si="25"/>
        <v>168.85321100917429</v>
      </c>
      <c r="M92" s="31"/>
      <c r="Q92" s="17"/>
      <c r="R92" s="17"/>
      <c r="S92" s="17"/>
      <c r="T92" s="19">
        <f>F92</f>
        <v>126.1467889908257</v>
      </c>
      <c r="U92" s="20">
        <f t="shared" si="26"/>
        <v>168.85321100917429</v>
      </c>
      <c r="V92" s="36">
        <v>81</v>
      </c>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row>
    <row r="93" spans="1:60" s="11" customFormat="1" x14ac:dyDescent="0.2">
      <c r="A93" s="24" t="s">
        <v>154</v>
      </c>
      <c r="B93" s="23" t="s">
        <v>40</v>
      </c>
      <c r="C93" s="28" t="s">
        <v>31</v>
      </c>
      <c r="D93" s="28">
        <v>137.80000000000001</v>
      </c>
      <c r="E93" s="28">
        <v>109</v>
      </c>
      <c r="F93" s="29">
        <f t="shared" si="23"/>
        <v>126.42201834862385</v>
      </c>
      <c r="G93" s="29">
        <f t="shared" si="24"/>
        <v>73.577981651376149</v>
      </c>
      <c r="H93" s="28">
        <v>95</v>
      </c>
      <c r="I93" s="29">
        <f t="shared" si="25"/>
        <v>168.57798165137615</v>
      </c>
      <c r="M93" s="31"/>
      <c r="Q93" s="17"/>
      <c r="R93" s="17"/>
      <c r="S93" s="17"/>
      <c r="T93" s="19">
        <f>F93</f>
        <v>126.42201834862385</v>
      </c>
      <c r="U93" s="20">
        <f t="shared" si="26"/>
        <v>168.57798165137615</v>
      </c>
      <c r="V93" s="36">
        <v>82</v>
      </c>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row>
    <row r="94" spans="1:60" s="11" customFormat="1" x14ac:dyDescent="0.2">
      <c r="A94" s="24" t="s">
        <v>155</v>
      </c>
      <c r="B94" s="23" t="s">
        <v>124</v>
      </c>
      <c r="C94" s="28" t="s">
        <v>46</v>
      </c>
      <c r="D94" s="28">
        <v>252.3</v>
      </c>
      <c r="E94" s="28">
        <v>207.4</v>
      </c>
      <c r="F94" s="29">
        <f t="shared" si="23"/>
        <v>121.64898746383798</v>
      </c>
      <c r="G94" s="29">
        <f t="shared" si="24"/>
        <v>78.351012536162017</v>
      </c>
      <c r="H94" s="28">
        <v>90</v>
      </c>
      <c r="I94" s="29">
        <f t="shared" si="25"/>
        <v>168.35101253616202</v>
      </c>
      <c r="M94" s="31"/>
      <c r="Q94" s="17" t="s">
        <v>122</v>
      </c>
      <c r="R94" s="17">
        <v>4</v>
      </c>
      <c r="S94" s="17">
        <v>115.7</v>
      </c>
      <c r="T94" s="32">
        <f>S94</f>
        <v>115.7</v>
      </c>
      <c r="U94" s="20">
        <f t="shared" si="26"/>
        <v>168.35101253616202</v>
      </c>
      <c r="V94" s="36">
        <v>83</v>
      </c>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row>
    <row r="95" spans="1:60" s="11" customFormat="1" x14ac:dyDescent="0.2">
      <c r="A95" s="37" t="s">
        <v>156</v>
      </c>
      <c r="B95" s="25" t="s">
        <v>84</v>
      </c>
      <c r="C95" s="28" t="s">
        <v>37</v>
      </c>
      <c r="D95" s="41">
        <v>293.2</v>
      </c>
      <c r="E95" s="28">
        <v>230.6</v>
      </c>
      <c r="F95" s="29">
        <f t="shared" si="23"/>
        <v>127.14657415437989</v>
      </c>
      <c r="G95" s="29">
        <f t="shared" si="24"/>
        <v>72.853425845620109</v>
      </c>
      <c r="H95" s="28">
        <v>95</v>
      </c>
      <c r="I95" s="29">
        <f t="shared" si="25"/>
        <v>167.85342584562011</v>
      </c>
      <c r="K95" s="43"/>
      <c r="M95" s="31"/>
      <c r="Q95" s="17" t="s">
        <v>76</v>
      </c>
      <c r="R95" s="17">
        <v>3</v>
      </c>
      <c r="S95" s="17">
        <v>118</v>
      </c>
      <c r="T95" s="32">
        <f>S95</f>
        <v>118</v>
      </c>
      <c r="U95" s="20">
        <f t="shared" si="26"/>
        <v>167.85342584562011</v>
      </c>
      <c r="V95" s="36">
        <v>84</v>
      </c>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row>
    <row r="96" spans="1:60" s="11" customFormat="1" x14ac:dyDescent="0.2">
      <c r="A96" s="24" t="s">
        <v>157</v>
      </c>
      <c r="B96" s="23" t="s">
        <v>24</v>
      </c>
      <c r="C96" s="28" t="s">
        <v>37</v>
      </c>
      <c r="D96" s="28">
        <v>282.10000000000002</v>
      </c>
      <c r="E96" s="28">
        <v>230.6</v>
      </c>
      <c r="F96" s="29">
        <f t="shared" si="23"/>
        <v>122.33304423243713</v>
      </c>
      <c r="G96" s="29">
        <f t="shared" si="24"/>
        <v>77.666955767562868</v>
      </c>
      <c r="H96" s="28">
        <v>90</v>
      </c>
      <c r="I96" s="29">
        <f t="shared" si="25"/>
        <v>167.66695576756285</v>
      </c>
      <c r="M96" s="31"/>
      <c r="Q96" s="17"/>
      <c r="R96" s="17"/>
      <c r="S96" s="17"/>
      <c r="T96" s="19">
        <f t="shared" ref="T96:T117" si="27">F96</f>
        <v>122.33304423243713</v>
      </c>
      <c r="U96" s="20">
        <f t="shared" si="26"/>
        <v>167.66695576756285</v>
      </c>
      <c r="V96" s="36">
        <v>85</v>
      </c>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row>
    <row r="97" spans="1:60" s="11" customFormat="1" x14ac:dyDescent="0.2">
      <c r="A97" s="24" t="s">
        <v>158</v>
      </c>
      <c r="B97" s="23" t="s">
        <v>24</v>
      </c>
      <c r="C97" s="28" t="s">
        <v>25</v>
      </c>
      <c r="D97" s="28">
        <v>64.3</v>
      </c>
      <c r="E97" s="28">
        <v>48</v>
      </c>
      <c r="F97" s="29">
        <f t="shared" si="23"/>
        <v>133.95833333333334</v>
      </c>
      <c r="G97" s="29">
        <f t="shared" si="24"/>
        <v>66.041666666666657</v>
      </c>
      <c r="H97" s="28">
        <v>100</v>
      </c>
      <c r="I97" s="29">
        <f t="shared" si="25"/>
        <v>166.04166666666666</v>
      </c>
      <c r="M97" s="31"/>
      <c r="Q97" s="17"/>
      <c r="R97" s="17"/>
      <c r="S97" s="17"/>
      <c r="T97" s="19">
        <f t="shared" si="27"/>
        <v>133.95833333333334</v>
      </c>
      <c r="U97" s="20">
        <f t="shared" si="26"/>
        <v>166.04166666666666</v>
      </c>
      <c r="V97" s="36">
        <v>86</v>
      </c>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row>
    <row r="98" spans="1:60" s="11" customFormat="1" x14ac:dyDescent="0.2">
      <c r="A98" s="24" t="s">
        <v>159</v>
      </c>
      <c r="B98" s="23" t="s">
        <v>84</v>
      </c>
      <c r="C98" s="28" t="s">
        <v>46</v>
      </c>
      <c r="D98" s="28">
        <v>258.10000000000002</v>
      </c>
      <c r="E98" s="28">
        <v>207.4</v>
      </c>
      <c r="F98" s="29">
        <f t="shared" si="23"/>
        <v>124.44551591128254</v>
      </c>
      <c r="G98" s="29">
        <f t="shared" si="24"/>
        <v>75.554484088717459</v>
      </c>
      <c r="H98" s="28">
        <v>90</v>
      </c>
      <c r="I98" s="29">
        <f t="shared" si="25"/>
        <v>165.55448408871746</v>
      </c>
      <c r="M98" s="31"/>
      <c r="Q98" s="17"/>
      <c r="R98" s="17"/>
      <c r="S98" s="17"/>
      <c r="T98" s="19">
        <f t="shared" si="27"/>
        <v>124.44551591128254</v>
      </c>
      <c r="U98" s="20">
        <f t="shared" si="26"/>
        <v>165.55448408871746</v>
      </c>
      <c r="V98" s="36">
        <v>87</v>
      </c>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row>
    <row r="99" spans="1:60" s="11" customFormat="1" x14ac:dyDescent="0.2">
      <c r="A99" s="24" t="s">
        <v>160</v>
      </c>
      <c r="B99" s="23" t="s">
        <v>34</v>
      </c>
      <c r="C99" s="28" t="s">
        <v>31</v>
      </c>
      <c r="D99" s="28">
        <v>141.5</v>
      </c>
      <c r="E99" s="28">
        <v>109</v>
      </c>
      <c r="F99" s="29">
        <f t="shared" si="23"/>
        <v>129.81651376146789</v>
      </c>
      <c r="G99" s="29">
        <f t="shared" si="24"/>
        <v>70.183486238532112</v>
      </c>
      <c r="H99" s="28">
        <v>95</v>
      </c>
      <c r="I99" s="29">
        <f t="shared" si="25"/>
        <v>165.18348623853211</v>
      </c>
      <c r="M99" s="31"/>
      <c r="Q99" s="17"/>
      <c r="R99" s="17"/>
      <c r="S99" s="17"/>
      <c r="T99" s="19">
        <f t="shared" si="27"/>
        <v>129.81651376146789</v>
      </c>
      <c r="U99" s="20">
        <f t="shared" si="26"/>
        <v>165.18348623853211</v>
      </c>
      <c r="V99" s="36">
        <v>88</v>
      </c>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row>
    <row r="100" spans="1:60" s="11" customFormat="1" x14ac:dyDescent="0.2">
      <c r="A100" s="24" t="s">
        <v>161</v>
      </c>
      <c r="B100" s="23" t="s">
        <v>40</v>
      </c>
      <c r="C100" s="28" t="s">
        <v>37</v>
      </c>
      <c r="D100" s="34">
        <v>288</v>
      </c>
      <c r="E100" s="28">
        <v>230.6</v>
      </c>
      <c r="F100" s="29">
        <f t="shared" si="23"/>
        <v>124.89158716392022</v>
      </c>
      <c r="G100" s="29">
        <f t="shared" si="24"/>
        <v>75.108412836079779</v>
      </c>
      <c r="H100" s="34">
        <v>90</v>
      </c>
      <c r="I100" s="29">
        <f t="shared" si="25"/>
        <v>165.10841283607976</v>
      </c>
      <c r="K100" s="25"/>
      <c r="L100" s="27"/>
      <c r="M100" s="40"/>
      <c r="N100" s="27"/>
      <c r="O100" s="25"/>
      <c r="Q100" s="17"/>
      <c r="R100" s="18"/>
      <c r="S100" s="18"/>
      <c r="T100" s="19">
        <f t="shared" si="27"/>
        <v>124.89158716392022</v>
      </c>
      <c r="U100" s="20">
        <f t="shared" si="26"/>
        <v>165.10841283607976</v>
      </c>
      <c r="V100" s="36">
        <v>89</v>
      </c>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row>
    <row r="101" spans="1:60" s="11" customFormat="1" x14ac:dyDescent="0.2">
      <c r="A101" s="24" t="s">
        <v>162</v>
      </c>
      <c r="B101" s="23" t="s">
        <v>34</v>
      </c>
      <c r="C101" s="28" t="s">
        <v>31</v>
      </c>
      <c r="D101" s="28">
        <v>142.4</v>
      </c>
      <c r="E101" s="28">
        <v>109</v>
      </c>
      <c r="F101" s="29">
        <f t="shared" si="23"/>
        <v>130.64220183486239</v>
      </c>
      <c r="G101" s="29">
        <f t="shared" si="24"/>
        <v>69.357798165137609</v>
      </c>
      <c r="H101" s="28">
        <v>95</v>
      </c>
      <c r="I101" s="29">
        <f t="shared" si="25"/>
        <v>164.35779816513761</v>
      </c>
      <c r="M101" s="31"/>
      <c r="Q101" s="17"/>
      <c r="R101" s="17"/>
      <c r="S101" s="17"/>
      <c r="T101" s="19">
        <f t="shared" si="27"/>
        <v>130.64220183486239</v>
      </c>
      <c r="U101" s="20">
        <f t="shared" si="26"/>
        <v>164.35779816513761</v>
      </c>
      <c r="V101" s="36">
        <v>90</v>
      </c>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row>
    <row r="102" spans="1:60" s="11" customFormat="1" x14ac:dyDescent="0.2">
      <c r="A102" s="24" t="s">
        <v>163</v>
      </c>
      <c r="B102" s="23" t="s">
        <v>40</v>
      </c>
      <c r="C102" s="28" t="s">
        <v>37</v>
      </c>
      <c r="D102" s="28">
        <v>289.8</v>
      </c>
      <c r="E102" s="28">
        <v>230.6</v>
      </c>
      <c r="F102" s="29">
        <f t="shared" si="23"/>
        <v>125.67215958369471</v>
      </c>
      <c r="G102" s="29">
        <f t="shared" si="24"/>
        <v>74.327840416305293</v>
      </c>
      <c r="H102" s="28">
        <v>90</v>
      </c>
      <c r="I102" s="29">
        <f t="shared" si="25"/>
        <v>164.32784041630529</v>
      </c>
      <c r="M102" s="31"/>
      <c r="Q102" s="17"/>
      <c r="R102" s="17"/>
      <c r="S102" s="17"/>
      <c r="T102" s="19">
        <f t="shared" si="27"/>
        <v>125.67215958369471</v>
      </c>
      <c r="U102" s="20">
        <f t="shared" si="26"/>
        <v>164.32784041630529</v>
      </c>
      <c r="V102" s="36">
        <v>91</v>
      </c>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row>
    <row r="103" spans="1:60" s="11" customFormat="1" x14ac:dyDescent="0.2">
      <c r="A103" s="24" t="s">
        <v>164</v>
      </c>
      <c r="B103" s="23" t="s">
        <v>40</v>
      </c>
      <c r="C103" s="28" t="s">
        <v>31</v>
      </c>
      <c r="D103" s="28">
        <v>142.9</v>
      </c>
      <c r="E103" s="28">
        <v>109</v>
      </c>
      <c r="F103" s="29">
        <f t="shared" si="23"/>
        <v>131.10091743119267</v>
      </c>
      <c r="G103" s="29">
        <f t="shared" si="24"/>
        <v>68.89908256880733</v>
      </c>
      <c r="H103" s="28">
        <v>95</v>
      </c>
      <c r="I103" s="29">
        <f t="shared" si="25"/>
        <v>163.89908256880733</v>
      </c>
      <c r="M103" s="31"/>
      <c r="Q103" s="17"/>
      <c r="R103" s="17"/>
      <c r="S103" s="17"/>
      <c r="T103" s="19">
        <f t="shared" si="27"/>
        <v>131.10091743119267</v>
      </c>
      <c r="U103" s="20">
        <f t="shared" si="26"/>
        <v>163.89908256880733</v>
      </c>
      <c r="V103" s="36">
        <v>92</v>
      </c>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row>
    <row r="104" spans="1:60" s="11" customFormat="1" x14ac:dyDescent="0.2">
      <c r="A104" s="24" t="s">
        <v>165</v>
      </c>
      <c r="B104" s="23" t="s">
        <v>27</v>
      </c>
      <c r="C104" s="28" t="s">
        <v>46</v>
      </c>
      <c r="D104" s="28">
        <v>255.7</v>
      </c>
      <c r="E104" s="28">
        <v>207.4</v>
      </c>
      <c r="F104" s="29">
        <f t="shared" si="23"/>
        <v>123.28833172613307</v>
      </c>
      <c r="G104" s="29">
        <f t="shared" si="24"/>
        <v>76.711668273866934</v>
      </c>
      <c r="H104" s="28">
        <v>85</v>
      </c>
      <c r="I104" s="29">
        <f t="shared" si="25"/>
        <v>161.71166827386693</v>
      </c>
      <c r="M104" s="31"/>
      <c r="Q104" s="17"/>
      <c r="R104" s="17"/>
      <c r="S104" s="17"/>
      <c r="T104" s="19">
        <f t="shared" si="27"/>
        <v>123.28833172613307</v>
      </c>
      <c r="U104" s="20">
        <f t="shared" si="26"/>
        <v>161.71166827386693</v>
      </c>
      <c r="V104" s="36">
        <v>93</v>
      </c>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row>
    <row r="105" spans="1:60" s="11" customFormat="1" x14ac:dyDescent="0.2">
      <c r="A105" s="24" t="s">
        <v>166</v>
      </c>
      <c r="B105" s="25" t="s">
        <v>24</v>
      </c>
      <c r="C105" s="28" t="s">
        <v>48</v>
      </c>
      <c r="D105" s="28">
        <v>52.9</v>
      </c>
      <c r="E105" s="28">
        <v>39.5</v>
      </c>
      <c r="F105" s="29">
        <f t="shared" si="23"/>
        <v>133.92405063291139</v>
      </c>
      <c r="G105" s="29">
        <f t="shared" si="24"/>
        <v>66.075949367088612</v>
      </c>
      <c r="H105" s="28">
        <v>95</v>
      </c>
      <c r="I105" s="29">
        <f t="shared" si="25"/>
        <v>161.07594936708861</v>
      </c>
      <c r="M105" s="31"/>
      <c r="Q105" s="17"/>
      <c r="R105" s="17"/>
      <c r="S105" s="17"/>
      <c r="T105" s="19">
        <f t="shared" si="27"/>
        <v>133.92405063291139</v>
      </c>
      <c r="U105" s="20">
        <f t="shared" si="26"/>
        <v>161.07594936708861</v>
      </c>
      <c r="V105" s="36">
        <v>94</v>
      </c>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row>
    <row r="106" spans="1:60" s="11" customFormat="1" x14ac:dyDescent="0.2">
      <c r="A106" s="24" t="s">
        <v>167</v>
      </c>
      <c r="B106" s="23" t="s">
        <v>40</v>
      </c>
      <c r="C106" s="28" t="s">
        <v>46</v>
      </c>
      <c r="D106" s="34">
        <v>257.5</v>
      </c>
      <c r="E106" s="28">
        <v>207.4</v>
      </c>
      <c r="F106" s="29">
        <f t="shared" si="23"/>
        <v>124.15621986499517</v>
      </c>
      <c r="G106" s="29">
        <f t="shared" si="24"/>
        <v>75.843780135004835</v>
      </c>
      <c r="H106" s="34">
        <v>85</v>
      </c>
      <c r="I106" s="29">
        <f t="shared" si="25"/>
        <v>160.84378013500483</v>
      </c>
      <c r="K106" s="25"/>
      <c r="L106" s="27"/>
      <c r="M106" s="40"/>
      <c r="N106" s="27"/>
      <c r="O106" s="25"/>
      <c r="Q106" s="17"/>
      <c r="R106" s="18"/>
      <c r="S106" s="18"/>
      <c r="T106" s="19">
        <f t="shared" si="27"/>
        <v>124.15621986499517</v>
      </c>
      <c r="U106" s="20">
        <f t="shared" si="26"/>
        <v>160.84378013500483</v>
      </c>
      <c r="V106" s="36">
        <v>95</v>
      </c>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row>
    <row r="107" spans="1:60" s="11" customFormat="1" x14ac:dyDescent="0.2">
      <c r="A107" s="24" t="s">
        <v>168</v>
      </c>
      <c r="B107" s="25" t="s">
        <v>132</v>
      </c>
      <c r="C107" s="28" t="s">
        <v>25</v>
      </c>
      <c r="D107" s="34">
        <v>64.5</v>
      </c>
      <c r="E107" s="28">
        <v>48</v>
      </c>
      <c r="F107" s="29">
        <f t="shared" si="23"/>
        <v>134.375</v>
      </c>
      <c r="G107" s="29">
        <f t="shared" si="24"/>
        <v>65.625</v>
      </c>
      <c r="H107" s="34">
        <v>95</v>
      </c>
      <c r="I107" s="29">
        <f t="shared" si="25"/>
        <v>160.625</v>
      </c>
      <c r="K107" s="25"/>
      <c r="L107" s="27"/>
      <c r="M107" s="40"/>
      <c r="N107" s="27"/>
      <c r="O107" s="25"/>
      <c r="Q107" s="17"/>
      <c r="R107" s="18"/>
      <c r="S107" s="18"/>
      <c r="T107" s="19">
        <f t="shared" si="27"/>
        <v>134.375</v>
      </c>
      <c r="U107" s="20">
        <f t="shared" si="26"/>
        <v>160.625</v>
      </c>
      <c r="V107" s="36">
        <v>96</v>
      </c>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row>
    <row r="108" spans="1:60" s="11" customFormat="1" x14ac:dyDescent="0.2">
      <c r="A108" s="24" t="s">
        <v>169</v>
      </c>
      <c r="B108" s="23" t="s">
        <v>34</v>
      </c>
      <c r="C108" s="28" t="s">
        <v>46</v>
      </c>
      <c r="D108" s="28">
        <v>258.60000000000002</v>
      </c>
      <c r="E108" s="28">
        <v>207.4</v>
      </c>
      <c r="F108" s="29">
        <f t="shared" si="23"/>
        <v>124.68659594985536</v>
      </c>
      <c r="G108" s="29">
        <f t="shared" si="24"/>
        <v>75.313404050144641</v>
      </c>
      <c r="H108" s="28">
        <v>85</v>
      </c>
      <c r="I108" s="29">
        <f t="shared" si="25"/>
        <v>160.31340405014464</v>
      </c>
      <c r="M108" s="31"/>
      <c r="Q108" s="17"/>
      <c r="R108" s="17"/>
      <c r="S108" s="17"/>
      <c r="T108" s="19">
        <f t="shared" si="27"/>
        <v>124.68659594985536</v>
      </c>
      <c r="U108" s="20">
        <f t="shared" si="26"/>
        <v>160.31340405014464</v>
      </c>
      <c r="V108" s="36">
        <v>97</v>
      </c>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row>
    <row r="109" spans="1:60" s="11" customFormat="1" x14ac:dyDescent="0.2">
      <c r="A109" s="22" t="s">
        <v>170</v>
      </c>
      <c r="B109" s="23" t="s">
        <v>124</v>
      </c>
      <c r="C109" s="28" t="s">
        <v>46</v>
      </c>
      <c r="D109" s="28">
        <v>259.10000000000002</v>
      </c>
      <c r="E109" s="28">
        <v>207.4</v>
      </c>
      <c r="F109" s="29">
        <f t="shared" si="23"/>
        <v>124.92767598842815</v>
      </c>
      <c r="G109" s="29">
        <f t="shared" si="24"/>
        <v>75.072324011571851</v>
      </c>
      <c r="H109" s="28">
        <v>85</v>
      </c>
      <c r="I109" s="29">
        <f t="shared" si="25"/>
        <v>160.07232401157185</v>
      </c>
      <c r="M109" s="31"/>
      <c r="Q109" s="17"/>
      <c r="R109" s="17"/>
      <c r="S109" s="17"/>
      <c r="T109" s="19">
        <f t="shared" si="27"/>
        <v>124.92767598842815</v>
      </c>
      <c r="U109" s="20">
        <f t="shared" si="26"/>
        <v>160.07232401157185</v>
      </c>
      <c r="V109" s="36">
        <v>98</v>
      </c>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row>
    <row r="110" spans="1:60" s="11" customFormat="1" x14ac:dyDescent="0.2">
      <c r="A110" s="24" t="s">
        <v>171</v>
      </c>
      <c r="B110" s="23" t="s">
        <v>24</v>
      </c>
      <c r="C110" s="28" t="s">
        <v>37</v>
      </c>
      <c r="D110" s="28">
        <v>311.5</v>
      </c>
      <c r="E110" s="28">
        <v>230.6</v>
      </c>
      <c r="F110" s="29">
        <f t="shared" si="23"/>
        <v>135.08239375542064</v>
      </c>
      <c r="G110" s="29">
        <f t="shared" si="24"/>
        <v>64.91760624457936</v>
      </c>
      <c r="H110" s="28">
        <v>95</v>
      </c>
      <c r="I110" s="29">
        <f t="shared" si="25"/>
        <v>159.91760624457936</v>
      </c>
      <c r="M110" s="31"/>
      <c r="Q110" s="17"/>
      <c r="R110" s="17"/>
      <c r="S110" s="17"/>
      <c r="T110" s="19">
        <f t="shared" si="27"/>
        <v>135.08239375542064</v>
      </c>
      <c r="U110" s="20">
        <f t="shared" si="26"/>
        <v>159.91760624457936</v>
      </c>
      <c r="V110" s="36">
        <v>99</v>
      </c>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row>
    <row r="111" spans="1:60" s="11" customFormat="1" x14ac:dyDescent="0.2">
      <c r="A111" s="22" t="s">
        <v>172</v>
      </c>
      <c r="B111" s="23" t="s">
        <v>24</v>
      </c>
      <c r="C111" s="28" t="s">
        <v>25</v>
      </c>
      <c r="D111" s="28">
        <v>64.900000000000006</v>
      </c>
      <c r="E111" s="28">
        <v>48</v>
      </c>
      <c r="F111" s="29">
        <f t="shared" si="23"/>
        <v>135.20833333333334</v>
      </c>
      <c r="G111" s="29">
        <f t="shared" si="24"/>
        <v>64.791666666666657</v>
      </c>
      <c r="H111" s="28">
        <v>95</v>
      </c>
      <c r="I111" s="29">
        <f t="shared" si="25"/>
        <v>159.79166666666666</v>
      </c>
      <c r="M111" s="31"/>
      <c r="Q111" s="17"/>
      <c r="R111" s="17"/>
      <c r="S111" s="17"/>
      <c r="T111" s="19">
        <f t="shared" si="27"/>
        <v>135.20833333333334</v>
      </c>
      <c r="U111" s="20">
        <f t="shared" si="26"/>
        <v>159.79166666666666</v>
      </c>
      <c r="V111" s="36">
        <v>100</v>
      </c>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row>
    <row r="112" spans="1:60" s="11" customFormat="1" x14ac:dyDescent="0.2">
      <c r="A112" s="24" t="s">
        <v>173</v>
      </c>
      <c r="B112" s="23" t="s">
        <v>24</v>
      </c>
      <c r="C112" s="28" t="s">
        <v>25</v>
      </c>
      <c r="D112" s="28">
        <v>65.099999999999994</v>
      </c>
      <c r="E112" s="28">
        <v>48</v>
      </c>
      <c r="F112" s="29">
        <f t="shared" si="23"/>
        <v>135.625</v>
      </c>
      <c r="G112" s="29">
        <f t="shared" si="24"/>
        <v>64.375</v>
      </c>
      <c r="H112" s="28">
        <v>95</v>
      </c>
      <c r="I112" s="29">
        <f t="shared" si="25"/>
        <v>159.375</v>
      </c>
      <c r="M112" s="31"/>
      <c r="Q112" s="17"/>
      <c r="R112" s="17"/>
      <c r="S112" s="17"/>
      <c r="T112" s="19">
        <f t="shared" si="27"/>
        <v>135.625</v>
      </c>
      <c r="U112" s="20">
        <f t="shared" si="26"/>
        <v>159.375</v>
      </c>
      <c r="V112" s="36">
        <v>101</v>
      </c>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row>
    <row r="113" spans="1:60" s="11" customFormat="1" x14ac:dyDescent="0.2">
      <c r="A113" s="22" t="s">
        <v>174</v>
      </c>
      <c r="B113" s="23" t="s">
        <v>34</v>
      </c>
      <c r="C113" s="28" t="s">
        <v>31</v>
      </c>
      <c r="D113" s="28">
        <v>142.9</v>
      </c>
      <c r="E113" s="28">
        <v>109</v>
      </c>
      <c r="F113" s="29">
        <f t="shared" si="23"/>
        <v>131.10091743119267</v>
      </c>
      <c r="G113" s="29">
        <f t="shared" si="24"/>
        <v>68.89908256880733</v>
      </c>
      <c r="H113" s="28">
        <v>90</v>
      </c>
      <c r="I113" s="29">
        <f t="shared" si="25"/>
        <v>158.89908256880733</v>
      </c>
      <c r="M113" s="31"/>
      <c r="Q113" s="17"/>
      <c r="R113" s="17"/>
      <c r="S113" s="17"/>
      <c r="T113" s="19">
        <f t="shared" si="27"/>
        <v>131.10091743119267</v>
      </c>
      <c r="U113" s="20">
        <f t="shared" si="26"/>
        <v>158.89908256880733</v>
      </c>
      <c r="V113" s="36">
        <v>102</v>
      </c>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row>
    <row r="114" spans="1:60" s="11" customFormat="1" x14ac:dyDescent="0.2">
      <c r="A114" s="24" t="s">
        <v>176</v>
      </c>
      <c r="B114" s="25" t="s">
        <v>40</v>
      </c>
      <c r="C114" s="28" t="s">
        <v>37</v>
      </c>
      <c r="D114" s="28">
        <v>292.5</v>
      </c>
      <c r="E114" s="28">
        <v>230.6</v>
      </c>
      <c r="F114" s="29">
        <f t="shared" si="23"/>
        <v>126.84301821335646</v>
      </c>
      <c r="G114" s="29">
        <f t="shared" si="24"/>
        <v>73.156981786643541</v>
      </c>
      <c r="H114" s="28">
        <v>85</v>
      </c>
      <c r="I114" s="29">
        <f t="shared" si="25"/>
        <v>158.15698178664354</v>
      </c>
      <c r="M114" s="31"/>
      <c r="Q114" s="17"/>
      <c r="R114" s="17"/>
      <c r="S114" s="17"/>
      <c r="T114" s="19">
        <f t="shared" si="27"/>
        <v>126.84301821335646</v>
      </c>
      <c r="U114" s="20">
        <f t="shared" si="26"/>
        <v>158.15698178664354</v>
      </c>
      <c r="V114" s="36">
        <v>103</v>
      </c>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row>
    <row r="115" spans="1:60" s="11" customFormat="1" x14ac:dyDescent="0.2">
      <c r="A115" s="24" t="s">
        <v>175</v>
      </c>
      <c r="B115" s="23" t="s">
        <v>27</v>
      </c>
      <c r="C115" s="28" t="s">
        <v>31</v>
      </c>
      <c r="D115" s="28">
        <v>143.69999999999999</v>
      </c>
      <c r="E115" s="28">
        <v>109</v>
      </c>
      <c r="F115" s="29">
        <f t="shared" si="23"/>
        <v>131.83486238532109</v>
      </c>
      <c r="G115" s="29">
        <f t="shared" si="24"/>
        <v>68.165137614678912</v>
      </c>
      <c r="H115" s="28">
        <v>90</v>
      </c>
      <c r="I115" s="29">
        <f t="shared" si="25"/>
        <v>158.16513761467891</v>
      </c>
      <c r="M115" s="31"/>
      <c r="Q115" s="17"/>
      <c r="R115" s="17"/>
      <c r="S115" s="17"/>
      <c r="T115" s="19">
        <f t="shared" si="27"/>
        <v>131.83486238532109</v>
      </c>
      <c r="U115" s="20">
        <f t="shared" si="26"/>
        <v>158.16513761467891</v>
      </c>
      <c r="V115" s="36">
        <v>104</v>
      </c>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row>
    <row r="116" spans="1:60" s="11" customFormat="1" x14ac:dyDescent="0.2">
      <c r="A116" s="22" t="s">
        <v>177</v>
      </c>
      <c r="B116" s="23" t="s">
        <v>34</v>
      </c>
      <c r="C116" s="28" t="s">
        <v>25</v>
      </c>
      <c r="D116" s="28">
        <v>65.900000000000006</v>
      </c>
      <c r="E116" s="28">
        <v>48</v>
      </c>
      <c r="F116" s="29">
        <f t="shared" si="23"/>
        <v>137.29166666666669</v>
      </c>
      <c r="G116" s="29">
        <f t="shared" si="24"/>
        <v>62.708333333333314</v>
      </c>
      <c r="H116" s="28">
        <v>95</v>
      </c>
      <c r="I116" s="29">
        <f t="shared" si="25"/>
        <v>157.70833333333331</v>
      </c>
      <c r="M116" s="31"/>
      <c r="Q116" s="17"/>
      <c r="R116" s="17"/>
      <c r="S116" s="17"/>
      <c r="T116" s="19">
        <f t="shared" si="27"/>
        <v>137.29166666666669</v>
      </c>
      <c r="U116" s="20">
        <f t="shared" si="26"/>
        <v>157.70833333333331</v>
      </c>
      <c r="V116" s="36">
        <v>105</v>
      </c>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row>
    <row r="117" spans="1:60" s="11" customFormat="1" x14ac:dyDescent="0.2">
      <c r="A117" s="24" t="s">
        <v>178</v>
      </c>
      <c r="B117" s="23" t="s">
        <v>34</v>
      </c>
      <c r="C117" s="28" t="s">
        <v>46</v>
      </c>
      <c r="D117" s="28">
        <v>254.2</v>
      </c>
      <c r="E117" s="28">
        <v>207.4</v>
      </c>
      <c r="F117" s="29">
        <f t="shared" si="23"/>
        <v>122.56509161041464</v>
      </c>
      <c r="G117" s="29">
        <f t="shared" si="24"/>
        <v>77.43490838958536</v>
      </c>
      <c r="H117" s="28">
        <v>80</v>
      </c>
      <c r="I117" s="29">
        <f t="shared" si="25"/>
        <v>157.43490838958536</v>
      </c>
      <c r="M117" s="31"/>
      <c r="Q117" s="17"/>
      <c r="R117" s="17"/>
      <c r="S117" s="17"/>
      <c r="T117" s="19">
        <f t="shared" si="27"/>
        <v>122.56509161041464</v>
      </c>
      <c r="U117" s="20">
        <f t="shared" si="26"/>
        <v>157.43490838958536</v>
      </c>
      <c r="V117" s="36">
        <v>106</v>
      </c>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row>
    <row r="118" spans="1:60" s="11" customFormat="1" x14ac:dyDescent="0.2">
      <c r="A118" s="22" t="s">
        <v>179</v>
      </c>
      <c r="B118" s="23" t="s">
        <v>57</v>
      </c>
      <c r="C118" s="28" t="s">
        <v>46</v>
      </c>
      <c r="D118" s="28">
        <v>254.8</v>
      </c>
      <c r="E118" s="28">
        <v>207.4</v>
      </c>
      <c r="F118" s="29">
        <f t="shared" si="23"/>
        <v>122.85438765670203</v>
      </c>
      <c r="G118" s="29">
        <f t="shared" si="24"/>
        <v>77.145612343297969</v>
      </c>
      <c r="H118" s="28">
        <v>80</v>
      </c>
      <c r="I118" s="29">
        <f t="shared" si="25"/>
        <v>157.14561234329796</v>
      </c>
      <c r="M118" s="31"/>
      <c r="Q118" s="17" t="s">
        <v>122</v>
      </c>
      <c r="R118" s="17">
        <v>6</v>
      </c>
      <c r="S118" s="17">
        <v>117.1</v>
      </c>
      <c r="T118" s="32">
        <f>S118</f>
        <v>117.1</v>
      </c>
      <c r="U118" s="20">
        <f t="shared" si="26"/>
        <v>157.14561234329796</v>
      </c>
      <c r="V118" s="36">
        <v>107</v>
      </c>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row>
    <row r="119" spans="1:60" s="11" customFormat="1" x14ac:dyDescent="0.2">
      <c r="A119" s="10" t="s">
        <v>180</v>
      </c>
      <c r="B119" s="11" t="s">
        <v>40</v>
      </c>
      <c r="C119" s="28" t="s">
        <v>31</v>
      </c>
      <c r="D119" s="28">
        <v>144.9</v>
      </c>
      <c r="E119" s="28">
        <v>109</v>
      </c>
      <c r="F119" s="29">
        <f t="shared" si="23"/>
        <v>132.93577981651376</v>
      </c>
      <c r="G119" s="29">
        <f t="shared" si="24"/>
        <v>67.064220183486242</v>
      </c>
      <c r="H119" s="28">
        <v>90</v>
      </c>
      <c r="I119" s="29">
        <f t="shared" si="25"/>
        <v>157.06422018348624</v>
      </c>
      <c r="L119" s="13"/>
      <c r="M119" s="44"/>
      <c r="N119" s="13"/>
      <c r="Q119" s="17"/>
      <c r="R119" s="18"/>
      <c r="S119" s="18"/>
      <c r="T119" s="19">
        <f>F119</f>
        <v>132.93577981651376</v>
      </c>
      <c r="U119" s="20">
        <f t="shared" si="26"/>
        <v>157.06422018348624</v>
      </c>
      <c r="V119" s="36">
        <v>108</v>
      </c>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row>
    <row r="120" spans="1:60" s="11" customFormat="1" x14ac:dyDescent="0.2">
      <c r="A120" s="22" t="s">
        <v>181</v>
      </c>
      <c r="B120" s="23" t="s">
        <v>34</v>
      </c>
      <c r="C120" s="28" t="s">
        <v>46</v>
      </c>
      <c r="D120" s="28">
        <v>265.7</v>
      </c>
      <c r="E120" s="28">
        <v>207.4</v>
      </c>
      <c r="F120" s="29">
        <f t="shared" si="23"/>
        <v>128.1099324975892</v>
      </c>
      <c r="G120" s="29">
        <f t="shared" si="24"/>
        <v>71.890067502410801</v>
      </c>
      <c r="H120" s="28">
        <v>85</v>
      </c>
      <c r="I120" s="29">
        <f t="shared" si="25"/>
        <v>156.8900675024108</v>
      </c>
      <c r="M120" s="31"/>
      <c r="Q120" s="17"/>
      <c r="R120" s="17"/>
      <c r="S120" s="17"/>
      <c r="T120" s="19">
        <f>F120</f>
        <v>128.1099324975892</v>
      </c>
      <c r="U120" s="20">
        <f t="shared" si="26"/>
        <v>156.8900675024108</v>
      </c>
      <c r="V120" s="36">
        <v>109</v>
      </c>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row>
    <row r="121" spans="1:60" s="11" customFormat="1" x14ac:dyDescent="0.2">
      <c r="A121" s="22" t="s">
        <v>182</v>
      </c>
      <c r="B121" s="23" t="s">
        <v>40</v>
      </c>
      <c r="C121" s="28" t="s">
        <v>37</v>
      </c>
      <c r="D121" s="28">
        <v>307.5</v>
      </c>
      <c r="E121" s="28">
        <v>230.6</v>
      </c>
      <c r="F121" s="29">
        <f t="shared" si="23"/>
        <v>133.34778837814397</v>
      </c>
      <c r="G121" s="29">
        <f t="shared" si="24"/>
        <v>66.652211621856026</v>
      </c>
      <c r="H121" s="28">
        <v>90</v>
      </c>
      <c r="I121" s="29">
        <f t="shared" si="25"/>
        <v>156.65221162185603</v>
      </c>
      <c r="M121" s="31"/>
      <c r="Q121" s="17"/>
      <c r="R121" s="17"/>
      <c r="S121" s="17"/>
      <c r="T121" s="45">
        <f>F121</f>
        <v>133.34778837814397</v>
      </c>
      <c r="U121" s="20">
        <f t="shared" si="26"/>
        <v>156.65221162185603</v>
      </c>
      <c r="V121" s="36">
        <v>110</v>
      </c>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row>
    <row r="122" spans="1:60" s="11" customFormat="1" x14ac:dyDescent="0.2">
      <c r="A122" s="22" t="s">
        <v>183</v>
      </c>
      <c r="B122" s="23" t="s">
        <v>27</v>
      </c>
      <c r="J122" s="14" t="s">
        <v>184</v>
      </c>
      <c r="K122" s="14">
        <v>55.8</v>
      </c>
      <c r="L122" s="14">
        <v>38.9</v>
      </c>
      <c r="M122" s="16">
        <f>K122/L122*100</f>
        <v>143.44473007712082</v>
      </c>
      <c r="N122" s="16">
        <f>200-M122</f>
        <v>56.555269922879177</v>
      </c>
      <c r="O122" s="14">
        <v>100</v>
      </c>
      <c r="P122" s="16">
        <f>SUM(N122:O122)</f>
        <v>156.55526992287918</v>
      </c>
      <c r="Q122" s="17" t="s">
        <v>29</v>
      </c>
      <c r="R122" s="17">
        <v>5</v>
      </c>
      <c r="S122" s="17">
        <v>145.80000000000001</v>
      </c>
      <c r="T122" s="19">
        <f>M122</f>
        <v>143.44473007712082</v>
      </c>
      <c r="U122" s="20">
        <f>P122</f>
        <v>156.55526992287918</v>
      </c>
      <c r="V122" s="36">
        <v>111</v>
      </c>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row>
    <row r="123" spans="1:60" s="11" customFormat="1" x14ac:dyDescent="0.2">
      <c r="A123" s="22" t="s">
        <v>185</v>
      </c>
      <c r="B123" s="23" t="s">
        <v>57</v>
      </c>
      <c r="C123" s="28" t="s">
        <v>46</v>
      </c>
      <c r="D123" s="28">
        <v>266.60000000000002</v>
      </c>
      <c r="E123" s="28">
        <v>207.4</v>
      </c>
      <c r="F123" s="29">
        <f t="shared" ref="F123:F170" si="28">D123/E123*100</f>
        <v>128.54387656702028</v>
      </c>
      <c r="G123" s="29">
        <f t="shared" ref="G123:G170" si="29">200-F123</f>
        <v>71.456123432979723</v>
      </c>
      <c r="H123" s="28">
        <v>85</v>
      </c>
      <c r="I123" s="29">
        <f t="shared" ref="I123:I154" si="30">SUM(G123:H123)</f>
        <v>156.45612343297972</v>
      </c>
      <c r="M123" s="31"/>
      <c r="Q123" s="17"/>
      <c r="R123" s="17"/>
      <c r="S123" s="17"/>
      <c r="T123" s="19">
        <f t="shared" ref="T123:T155" si="31">F123</f>
        <v>128.54387656702028</v>
      </c>
      <c r="U123" s="20">
        <f t="shared" ref="U123:U154" si="32">I123</f>
        <v>156.45612343297972</v>
      </c>
      <c r="V123" s="36">
        <v>112</v>
      </c>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row>
    <row r="124" spans="1:60" s="11" customFormat="1" x14ac:dyDescent="0.2">
      <c r="A124" s="24" t="s">
        <v>187</v>
      </c>
      <c r="B124" s="23" t="s">
        <v>124</v>
      </c>
      <c r="C124" s="28" t="s">
        <v>46</v>
      </c>
      <c r="D124" s="28">
        <v>269.2</v>
      </c>
      <c r="E124" s="28">
        <v>207.4</v>
      </c>
      <c r="F124" s="29">
        <f t="shared" si="28"/>
        <v>129.79749276759884</v>
      </c>
      <c r="G124" s="29">
        <f t="shared" si="29"/>
        <v>70.20250723240116</v>
      </c>
      <c r="H124" s="28">
        <v>85</v>
      </c>
      <c r="I124" s="29">
        <f t="shared" si="30"/>
        <v>155.20250723240116</v>
      </c>
      <c r="M124" s="31"/>
      <c r="Q124" s="17"/>
      <c r="R124" s="17"/>
      <c r="S124" s="17"/>
      <c r="T124" s="19">
        <f t="shared" si="31"/>
        <v>129.79749276759884</v>
      </c>
      <c r="U124" s="20">
        <f t="shared" si="32"/>
        <v>155.20250723240116</v>
      </c>
      <c r="V124" s="36">
        <v>113</v>
      </c>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row>
    <row r="125" spans="1:60" s="11" customFormat="1" x14ac:dyDescent="0.2">
      <c r="A125" s="22" t="s">
        <v>186</v>
      </c>
      <c r="B125" s="23" t="s">
        <v>132</v>
      </c>
      <c r="C125" s="28" t="s">
        <v>31</v>
      </c>
      <c r="D125" s="28">
        <v>145.80000000000001</v>
      </c>
      <c r="E125" s="28">
        <v>109</v>
      </c>
      <c r="F125" s="29">
        <f t="shared" si="28"/>
        <v>133.76146788990826</v>
      </c>
      <c r="G125" s="29">
        <f t="shared" si="29"/>
        <v>66.238532110091739</v>
      </c>
      <c r="H125" s="28">
        <v>90</v>
      </c>
      <c r="I125" s="29">
        <f t="shared" si="30"/>
        <v>156.23853211009174</v>
      </c>
      <c r="M125" s="31"/>
      <c r="Q125" s="17"/>
      <c r="R125" s="17"/>
      <c r="S125" s="17"/>
      <c r="T125" s="19">
        <f t="shared" si="31"/>
        <v>133.76146788990826</v>
      </c>
      <c r="U125" s="20">
        <f t="shared" si="32"/>
        <v>156.23853211009174</v>
      </c>
      <c r="V125" s="36">
        <v>114</v>
      </c>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row>
    <row r="126" spans="1:60" s="11" customFormat="1" x14ac:dyDescent="0.2">
      <c r="A126" s="22" t="s">
        <v>188</v>
      </c>
      <c r="B126" s="23" t="s">
        <v>34</v>
      </c>
      <c r="C126" s="28" t="s">
        <v>31</v>
      </c>
      <c r="D126" s="28">
        <v>147.1</v>
      </c>
      <c r="E126" s="28">
        <v>109</v>
      </c>
      <c r="F126" s="29">
        <f t="shared" si="28"/>
        <v>134.95412844036696</v>
      </c>
      <c r="G126" s="29">
        <f t="shared" si="29"/>
        <v>65.045871559633042</v>
      </c>
      <c r="H126" s="28">
        <v>90</v>
      </c>
      <c r="I126" s="29">
        <f t="shared" si="30"/>
        <v>155.04587155963304</v>
      </c>
      <c r="M126" s="31"/>
      <c r="Q126" s="17"/>
      <c r="R126" s="17"/>
      <c r="S126" s="17"/>
      <c r="T126" s="19">
        <f t="shared" si="31"/>
        <v>134.95412844036696</v>
      </c>
      <c r="U126" s="20">
        <f t="shared" si="32"/>
        <v>155.04587155963304</v>
      </c>
      <c r="V126" s="36">
        <v>115</v>
      </c>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row>
    <row r="127" spans="1:60" s="11" customFormat="1" x14ac:dyDescent="0.2">
      <c r="A127" s="22" t="s">
        <v>189</v>
      </c>
      <c r="B127" s="23" t="s">
        <v>24</v>
      </c>
      <c r="C127" s="28" t="s">
        <v>25</v>
      </c>
      <c r="D127" s="28">
        <v>67.3</v>
      </c>
      <c r="E127" s="28">
        <v>48</v>
      </c>
      <c r="F127" s="29">
        <f t="shared" si="28"/>
        <v>140.20833333333334</v>
      </c>
      <c r="G127" s="29">
        <f t="shared" si="29"/>
        <v>59.791666666666657</v>
      </c>
      <c r="H127" s="28">
        <v>95</v>
      </c>
      <c r="I127" s="29">
        <f t="shared" si="30"/>
        <v>154.79166666666666</v>
      </c>
      <c r="M127" s="31"/>
      <c r="Q127" s="17"/>
      <c r="R127" s="17"/>
      <c r="S127" s="17"/>
      <c r="T127" s="20">
        <f t="shared" si="31"/>
        <v>140.20833333333334</v>
      </c>
      <c r="U127" s="20">
        <f t="shared" si="32"/>
        <v>154.79166666666666</v>
      </c>
      <c r="V127" s="36">
        <v>116</v>
      </c>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row>
    <row r="128" spans="1:60" s="11" customFormat="1" x14ac:dyDescent="0.2">
      <c r="A128" s="24" t="s">
        <v>190</v>
      </c>
      <c r="B128" s="23" t="s">
        <v>40</v>
      </c>
      <c r="C128" s="28" t="s">
        <v>46</v>
      </c>
      <c r="D128" s="28">
        <v>259.8</v>
      </c>
      <c r="E128" s="28">
        <v>207.4</v>
      </c>
      <c r="F128" s="29">
        <f t="shared" si="28"/>
        <v>125.2651880424301</v>
      </c>
      <c r="G128" s="29">
        <f t="shared" si="29"/>
        <v>74.734811957569903</v>
      </c>
      <c r="H128" s="28">
        <v>80</v>
      </c>
      <c r="I128" s="29">
        <f t="shared" si="30"/>
        <v>154.73481195756989</v>
      </c>
      <c r="M128" s="31"/>
      <c r="Q128" s="17"/>
      <c r="R128" s="17"/>
      <c r="S128" s="17"/>
      <c r="T128" s="19">
        <f t="shared" si="31"/>
        <v>125.2651880424301</v>
      </c>
      <c r="U128" s="20">
        <f t="shared" si="32"/>
        <v>154.73481195756989</v>
      </c>
      <c r="V128" s="36">
        <v>117</v>
      </c>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row>
    <row r="129" spans="1:60" s="11" customFormat="1" x14ac:dyDescent="0.2">
      <c r="A129" s="24" t="s">
        <v>191</v>
      </c>
      <c r="B129" s="23" t="s">
        <v>40</v>
      </c>
      <c r="C129" s="28" t="s">
        <v>46</v>
      </c>
      <c r="D129" s="28">
        <v>261.2</v>
      </c>
      <c r="E129" s="28">
        <v>207.4</v>
      </c>
      <c r="F129" s="29">
        <f t="shared" si="28"/>
        <v>125.94021215043394</v>
      </c>
      <c r="G129" s="29">
        <f t="shared" si="29"/>
        <v>74.059787849566064</v>
      </c>
      <c r="H129" s="28">
        <v>80</v>
      </c>
      <c r="I129" s="29">
        <f t="shared" si="30"/>
        <v>154.05978784956608</v>
      </c>
      <c r="M129" s="31"/>
      <c r="Q129" s="17"/>
      <c r="R129" s="17"/>
      <c r="S129" s="17"/>
      <c r="T129" s="19">
        <f t="shared" si="31"/>
        <v>125.94021215043394</v>
      </c>
      <c r="U129" s="20">
        <f t="shared" si="32"/>
        <v>154.05978784956608</v>
      </c>
      <c r="V129" s="36">
        <v>118</v>
      </c>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row>
    <row r="130" spans="1:60" s="11" customFormat="1" x14ac:dyDescent="0.2">
      <c r="A130" s="24" t="s">
        <v>192</v>
      </c>
      <c r="B130" s="23" t="s">
        <v>40</v>
      </c>
      <c r="C130" s="28" t="s">
        <v>31</v>
      </c>
      <c r="D130" s="28">
        <v>143.6</v>
      </c>
      <c r="E130" s="28">
        <v>109</v>
      </c>
      <c r="F130" s="29">
        <f t="shared" si="28"/>
        <v>131.74311926605503</v>
      </c>
      <c r="G130" s="29">
        <f t="shared" si="29"/>
        <v>68.256880733944968</v>
      </c>
      <c r="H130" s="28">
        <v>85</v>
      </c>
      <c r="I130" s="29">
        <f t="shared" si="30"/>
        <v>153.25688073394497</v>
      </c>
      <c r="M130" s="31"/>
      <c r="Q130" s="17"/>
      <c r="R130" s="17"/>
      <c r="S130" s="17"/>
      <c r="T130" s="19">
        <f t="shared" si="31"/>
        <v>131.74311926605503</v>
      </c>
      <c r="U130" s="20">
        <f t="shared" si="32"/>
        <v>153.25688073394497</v>
      </c>
      <c r="V130" s="36">
        <v>119</v>
      </c>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row>
    <row r="131" spans="1:60" s="11" customFormat="1" x14ac:dyDescent="0.2">
      <c r="A131" s="24" t="s">
        <v>193</v>
      </c>
      <c r="B131" s="23" t="s">
        <v>40</v>
      </c>
      <c r="C131" s="28" t="s">
        <v>46</v>
      </c>
      <c r="D131" s="28">
        <v>264.39999999999998</v>
      </c>
      <c r="E131" s="28">
        <v>207.4</v>
      </c>
      <c r="F131" s="29">
        <f t="shared" si="28"/>
        <v>127.48312439729989</v>
      </c>
      <c r="G131" s="29">
        <f t="shared" si="29"/>
        <v>72.516875602700111</v>
      </c>
      <c r="H131" s="28">
        <v>80</v>
      </c>
      <c r="I131" s="29">
        <f t="shared" si="30"/>
        <v>152.51687560270011</v>
      </c>
      <c r="M131" s="31"/>
      <c r="Q131" s="17"/>
      <c r="R131" s="17"/>
      <c r="S131" s="17"/>
      <c r="T131" s="19">
        <f t="shared" si="31"/>
        <v>127.48312439729989</v>
      </c>
      <c r="U131" s="20">
        <f t="shared" si="32"/>
        <v>152.51687560270011</v>
      </c>
      <c r="V131" s="36">
        <v>120</v>
      </c>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row>
    <row r="132" spans="1:60" s="11" customFormat="1" x14ac:dyDescent="0.2">
      <c r="A132" s="24" t="s">
        <v>194</v>
      </c>
      <c r="B132" s="23" t="s">
        <v>34</v>
      </c>
      <c r="C132" s="28" t="s">
        <v>31</v>
      </c>
      <c r="D132" s="28">
        <v>150.19999999999999</v>
      </c>
      <c r="E132" s="28">
        <v>109</v>
      </c>
      <c r="F132" s="29">
        <f t="shared" si="28"/>
        <v>137.79816513761466</v>
      </c>
      <c r="G132" s="29">
        <f t="shared" si="29"/>
        <v>62.20183486238534</v>
      </c>
      <c r="H132" s="28">
        <v>90</v>
      </c>
      <c r="I132" s="29">
        <f t="shared" si="30"/>
        <v>152.20183486238534</v>
      </c>
      <c r="M132" s="31"/>
      <c r="Q132" s="17"/>
      <c r="R132" s="17"/>
      <c r="S132" s="17"/>
      <c r="T132" s="19">
        <f t="shared" si="31"/>
        <v>137.79816513761466</v>
      </c>
      <c r="U132" s="20">
        <f t="shared" si="32"/>
        <v>152.20183486238534</v>
      </c>
      <c r="V132" s="36">
        <v>121</v>
      </c>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row>
    <row r="133" spans="1:60" s="11" customFormat="1" x14ac:dyDescent="0.2">
      <c r="A133" s="24" t="s">
        <v>195</v>
      </c>
      <c r="B133" s="23" t="s">
        <v>34</v>
      </c>
      <c r="C133" s="28" t="s">
        <v>31</v>
      </c>
      <c r="D133" s="28">
        <v>150.30000000000001</v>
      </c>
      <c r="E133" s="28">
        <v>109</v>
      </c>
      <c r="F133" s="29">
        <f t="shared" si="28"/>
        <v>137.88990825688074</v>
      </c>
      <c r="G133" s="29">
        <f t="shared" si="29"/>
        <v>62.110091743119256</v>
      </c>
      <c r="H133" s="28">
        <v>90</v>
      </c>
      <c r="I133" s="29">
        <f t="shared" si="30"/>
        <v>152.11009174311926</v>
      </c>
      <c r="M133" s="31"/>
      <c r="Q133" s="17"/>
      <c r="R133" s="17"/>
      <c r="S133" s="17"/>
      <c r="T133" s="19">
        <f t="shared" si="31"/>
        <v>137.88990825688074</v>
      </c>
      <c r="U133" s="20">
        <f t="shared" si="32"/>
        <v>152.11009174311926</v>
      </c>
      <c r="V133" s="36">
        <v>122</v>
      </c>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row>
    <row r="134" spans="1:60" s="11" customFormat="1" x14ac:dyDescent="0.2">
      <c r="A134" s="24" t="s">
        <v>196</v>
      </c>
      <c r="B134" s="23" t="s">
        <v>40</v>
      </c>
      <c r="C134" s="28" t="s">
        <v>25</v>
      </c>
      <c r="D134" s="28">
        <v>68.599999999999994</v>
      </c>
      <c r="E134" s="28">
        <v>48</v>
      </c>
      <c r="F134" s="29">
        <f t="shared" si="28"/>
        <v>142.91666666666666</v>
      </c>
      <c r="G134" s="29">
        <f t="shared" si="29"/>
        <v>57.083333333333343</v>
      </c>
      <c r="H134" s="28">
        <v>95</v>
      </c>
      <c r="I134" s="29">
        <f t="shared" si="30"/>
        <v>152.08333333333334</v>
      </c>
      <c r="M134" s="31"/>
      <c r="Q134" s="17"/>
      <c r="R134" s="17"/>
      <c r="S134" s="17"/>
      <c r="T134" s="19">
        <f t="shared" si="31"/>
        <v>142.91666666666666</v>
      </c>
      <c r="U134" s="20">
        <f t="shared" si="32"/>
        <v>152.08333333333334</v>
      </c>
      <c r="V134" s="36">
        <v>123</v>
      </c>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row>
    <row r="135" spans="1:60" s="11" customFormat="1" x14ac:dyDescent="0.2">
      <c r="A135" s="24" t="s">
        <v>197</v>
      </c>
      <c r="B135" s="23" t="s">
        <v>27</v>
      </c>
      <c r="C135" s="28" t="s">
        <v>31</v>
      </c>
      <c r="D135" s="28">
        <v>150.6</v>
      </c>
      <c r="E135" s="28">
        <v>109</v>
      </c>
      <c r="F135" s="29">
        <f t="shared" si="28"/>
        <v>138.16513761467891</v>
      </c>
      <c r="G135" s="29">
        <f t="shared" si="29"/>
        <v>61.834862385321088</v>
      </c>
      <c r="H135" s="28">
        <v>90</v>
      </c>
      <c r="I135" s="29">
        <f t="shared" si="30"/>
        <v>151.83486238532109</v>
      </c>
      <c r="M135" s="31"/>
      <c r="Q135" s="17"/>
      <c r="R135" s="17"/>
      <c r="S135" s="17"/>
      <c r="T135" s="19">
        <f t="shared" si="31"/>
        <v>138.16513761467891</v>
      </c>
      <c r="U135" s="20">
        <f t="shared" si="32"/>
        <v>151.83486238532109</v>
      </c>
      <c r="V135" s="36">
        <v>124</v>
      </c>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row>
    <row r="136" spans="1:60" s="11" customFormat="1" x14ac:dyDescent="0.2">
      <c r="A136" s="22" t="s">
        <v>199</v>
      </c>
      <c r="B136" s="23" t="s">
        <v>57</v>
      </c>
      <c r="C136" s="28" t="s">
        <v>46</v>
      </c>
      <c r="D136" s="28">
        <v>266.5</v>
      </c>
      <c r="E136" s="28">
        <v>207.4</v>
      </c>
      <c r="F136" s="29">
        <f t="shared" si="28"/>
        <v>128.49566055930569</v>
      </c>
      <c r="G136" s="29">
        <f t="shared" si="29"/>
        <v>71.504339440694309</v>
      </c>
      <c r="H136" s="28">
        <v>80</v>
      </c>
      <c r="I136" s="29">
        <f t="shared" si="30"/>
        <v>151.50433944069431</v>
      </c>
      <c r="M136" s="31"/>
      <c r="Q136" s="17"/>
      <c r="R136" s="17"/>
      <c r="S136" s="17"/>
      <c r="T136" s="19">
        <f t="shared" si="31"/>
        <v>128.49566055930569</v>
      </c>
      <c r="U136" s="20">
        <f t="shared" si="32"/>
        <v>151.50433944069431</v>
      </c>
      <c r="V136" s="36">
        <v>125</v>
      </c>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row>
    <row r="137" spans="1:60" s="11" customFormat="1" x14ac:dyDescent="0.2">
      <c r="A137" s="24" t="s">
        <v>198</v>
      </c>
      <c r="B137" s="23" t="s">
        <v>124</v>
      </c>
      <c r="C137" s="28" t="s">
        <v>46</v>
      </c>
      <c r="D137" s="28">
        <v>276.8</v>
      </c>
      <c r="E137" s="28">
        <v>207.4</v>
      </c>
      <c r="F137" s="29">
        <f t="shared" si="28"/>
        <v>133.4619093539055</v>
      </c>
      <c r="G137" s="29">
        <f t="shared" si="29"/>
        <v>66.538090646094503</v>
      </c>
      <c r="H137" s="28">
        <v>85</v>
      </c>
      <c r="I137" s="29">
        <f t="shared" si="30"/>
        <v>151.5380906460945</v>
      </c>
      <c r="M137" s="31"/>
      <c r="Q137" s="17"/>
      <c r="R137" s="17"/>
      <c r="S137" s="17"/>
      <c r="T137" s="19">
        <f t="shared" si="31"/>
        <v>133.4619093539055</v>
      </c>
      <c r="U137" s="20">
        <f t="shared" si="32"/>
        <v>151.5380906460945</v>
      </c>
      <c r="V137" s="36">
        <v>126</v>
      </c>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row>
    <row r="138" spans="1:60" s="11" customFormat="1" x14ac:dyDescent="0.2">
      <c r="A138" s="22" t="s">
        <v>200</v>
      </c>
      <c r="B138" s="23" t="s">
        <v>24</v>
      </c>
      <c r="C138" s="28" t="s">
        <v>31</v>
      </c>
      <c r="D138" s="28">
        <v>145.80000000000001</v>
      </c>
      <c r="E138" s="28">
        <v>109</v>
      </c>
      <c r="F138" s="29">
        <f t="shared" si="28"/>
        <v>133.76146788990826</v>
      </c>
      <c r="G138" s="29">
        <f t="shared" si="29"/>
        <v>66.238532110091739</v>
      </c>
      <c r="H138" s="28">
        <v>85</v>
      </c>
      <c r="I138" s="29">
        <f t="shared" si="30"/>
        <v>151.23853211009174</v>
      </c>
      <c r="M138" s="31"/>
      <c r="Q138" s="17"/>
      <c r="R138" s="17"/>
      <c r="S138" s="17"/>
      <c r="T138" s="19">
        <f t="shared" si="31"/>
        <v>133.76146788990826</v>
      </c>
      <c r="U138" s="20">
        <f t="shared" si="32"/>
        <v>151.23853211009174</v>
      </c>
      <c r="V138" s="36">
        <v>127</v>
      </c>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row>
    <row r="139" spans="1:60" s="11" customFormat="1" x14ac:dyDescent="0.2">
      <c r="A139" s="24" t="s">
        <v>201</v>
      </c>
      <c r="B139" s="25" t="s">
        <v>40</v>
      </c>
      <c r="C139" s="28" t="s">
        <v>37</v>
      </c>
      <c r="D139" s="28">
        <v>320</v>
      </c>
      <c r="E139" s="28">
        <v>230.6</v>
      </c>
      <c r="F139" s="29">
        <f t="shared" si="28"/>
        <v>138.76843018213356</v>
      </c>
      <c r="G139" s="29">
        <f t="shared" si="29"/>
        <v>61.231569817866443</v>
      </c>
      <c r="H139" s="28">
        <v>90</v>
      </c>
      <c r="I139" s="29">
        <f t="shared" si="30"/>
        <v>151.23156981786644</v>
      </c>
      <c r="M139" s="31"/>
      <c r="Q139" s="17"/>
      <c r="R139" s="17"/>
      <c r="S139" s="17"/>
      <c r="T139" s="19">
        <f t="shared" si="31"/>
        <v>138.76843018213356</v>
      </c>
      <c r="U139" s="20">
        <f t="shared" si="32"/>
        <v>151.23156981786644</v>
      </c>
      <c r="V139" s="36">
        <v>127</v>
      </c>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row>
    <row r="140" spans="1:60" s="11" customFormat="1" x14ac:dyDescent="0.2">
      <c r="A140" s="22" t="s">
        <v>202</v>
      </c>
      <c r="B140" s="23" t="s">
        <v>57</v>
      </c>
      <c r="C140" s="28" t="s">
        <v>46</v>
      </c>
      <c r="D140" s="28">
        <v>267.8</v>
      </c>
      <c r="E140" s="28">
        <v>207.4</v>
      </c>
      <c r="F140" s="29">
        <f t="shared" si="28"/>
        <v>129.12246865959497</v>
      </c>
      <c r="G140" s="29">
        <f t="shared" si="29"/>
        <v>70.877531340405028</v>
      </c>
      <c r="H140" s="28">
        <v>80</v>
      </c>
      <c r="I140" s="29">
        <f t="shared" si="30"/>
        <v>150.87753134040503</v>
      </c>
      <c r="M140" s="31"/>
      <c r="Q140" s="17"/>
      <c r="R140" s="17"/>
      <c r="S140" s="17"/>
      <c r="T140" s="19">
        <f t="shared" si="31"/>
        <v>129.12246865959497</v>
      </c>
      <c r="U140" s="20">
        <f t="shared" si="32"/>
        <v>150.87753134040503</v>
      </c>
      <c r="V140" s="36">
        <v>129</v>
      </c>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row>
    <row r="141" spans="1:60" s="11" customFormat="1" x14ac:dyDescent="0.2">
      <c r="A141" s="24" t="s">
        <v>203</v>
      </c>
      <c r="B141" s="23" t="s">
        <v>132</v>
      </c>
      <c r="C141" s="28" t="s">
        <v>31</v>
      </c>
      <c r="D141" s="28">
        <v>148</v>
      </c>
      <c r="E141" s="28">
        <v>109</v>
      </c>
      <c r="F141" s="29">
        <f t="shared" si="28"/>
        <v>135.77981651376149</v>
      </c>
      <c r="G141" s="29">
        <f t="shared" si="29"/>
        <v>64.220183486238511</v>
      </c>
      <c r="H141" s="28">
        <v>85</v>
      </c>
      <c r="I141" s="29">
        <f t="shared" si="30"/>
        <v>149.22018348623851</v>
      </c>
      <c r="M141" s="31"/>
      <c r="Q141" s="17"/>
      <c r="R141" s="17"/>
      <c r="S141" s="17"/>
      <c r="T141" s="19">
        <f t="shared" si="31"/>
        <v>135.77981651376149</v>
      </c>
      <c r="U141" s="20">
        <f t="shared" si="32"/>
        <v>149.22018348623851</v>
      </c>
      <c r="V141" s="36">
        <v>130</v>
      </c>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row>
    <row r="142" spans="1:60" s="11" customFormat="1" x14ac:dyDescent="0.2">
      <c r="A142" s="24" t="s">
        <v>204</v>
      </c>
      <c r="B142" s="23" t="s">
        <v>124</v>
      </c>
      <c r="C142" s="28" t="s">
        <v>46</v>
      </c>
      <c r="D142" s="28">
        <v>271.5</v>
      </c>
      <c r="E142" s="28">
        <v>207.4</v>
      </c>
      <c r="F142" s="29">
        <f t="shared" si="28"/>
        <v>130.90646094503376</v>
      </c>
      <c r="G142" s="29">
        <f t="shared" si="29"/>
        <v>69.093539054966243</v>
      </c>
      <c r="H142" s="28">
        <v>80</v>
      </c>
      <c r="I142" s="29">
        <f t="shared" si="30"/>
        <v>149.09353905496624</v>
      </c>
      <c r="M142" s="31"/>
      <c r="Q142" s="17"/>
      <c r="R142" s="17"/>
      <c r="S142" s="17"/>
      <c r="T142" s="19">
        <f t="shared" si="31"/>
        <v>130.90646094503376</v>
      </c>
      <c r="U142" s="20">
        <f t="shared" si="32"/>
        <v>149.09353905496624</v>
      </c>
      <c r="V142" s="36">
        <v>131</v>
      </c>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row>
    <row r="143" spans="1:60" s="11" customFormat="1" x14ac:dyDescent="0.2">
      <c r="A143" s="22" t="s">
        <v>205</v>
      </c>
      <c r="B143" s="23" t="s">
        <v>34</v>
      </c>
      <c r="C143" s="28" t="s">
        <v>46</v>
      </c>
      <c r="D143" s="28">
        <v>271.5</v>
      </c>
      <c r="E143" s="28">
        <v>207.4</v>
      </c>
      <c r="F143" s="29">
        <f t="shared" si="28"/>
        <v>130.90646094503376</v>
      </c>
      <c r="G143" s="29">
        <f t="shared" si="29"/>
        <v>69.093539054966243</v>
      </c>
      <c r="H143" s="28">
        <v>80</v>
      </c>
      <c r="I143" s="29">
        <f t="shared" si="30"/>
        <v>149.09353905496624</v>
      </c>
      <c r="M143" s="31"/>
      <c r="Q143" s="17"/>
      <c r="R143" s="17"/>
      <c r="S143" s="17"/>
      <c r="T143" s="19">
        <f t="shared" si="31"/>
        <v>130.90646094503376</v>
      </c>
      <c r="U143" s="20">
        <f t="shared" si="32"/>
        <v>149.09353905496624</v>
      </c>
      <c r="V143" s="36">
        <v>131</v>
      </c>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row>
    <row r="144" spans="1:60" s="11" customFormat="1" x14ac:dyDescent="0.2">
      <c r="A144" s="24" t="s">
        <v>206</v>
      </c>
      <c r="B144" s="25" t="s">
        <v>124</v>
      </c>
      <c r="C144" s="28" t="s">
        <v>31</v>
      </c>
      <c r="D144" s="28">
        <v>154</v>
      </c>
      <c r="E144" s="28">
        <v>109</v>
      </c>
      <c r="F144" s="29">
        <f t="shared" si="28"/>
        <v>141.28440366972478</v>
      </c>
      <c r="G144" s="29">
        <f t="shared" si="29"/>
        <v>58.715596330275218</v>
      </c>
      <c r="H144" s="34">
        <v>90</v>
      </c>
      <c r="I144" s="29">
        <f t="shared" si="30"/>
        <v>148.71559633027522</v>
      </c>
      <c r="L144" s="27"/>
      <c r="M144" s="40"/>
      <c r="N144" s="27"/>
      <c r="O144" s="25"/>
      <c r="Q144" s="17"/>
      <c r="R144" s="18"/>
      <c r="S144" s="18"/>
      <c r="T144" s="19">
        <f t="shared" si="31"/>
        <v>141.28440366972478</v>
      </c>
      <c r="U144" s="20">
        <f t="shared" si="32"/>
        <v>148.71559633027522</v>
      </c>
      <c r="V144" s="36">
        <v>133</v>
      </c>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row>
    <row r="145" spans="1:60" s="11" customFormat="1" x14ac:dyDescent="0.2">
      <c r="A145" s="10" t="s">
        <v>207</v>
      </c>
      <c r="B145" s="11" t="s">
        <v>40</v>
      </c>
      <c r="C145" s="28" t="s">
        <v>46</v>
      </c>
      <c r="D145" s="28">
        <v>264.3</v>
      </c>
      <c r="E145" s="28">
        <v>207.4</v>
      </c>
      <c r="F145" s="29">
        <f t="shared" si="28"/>
        <v>127.43490838958536</v>
      </c>
      <c r="G145" s="29">
        <f t="shared" si="29"/>
        <v>72.56509161041464</v>
      </c>
      <c r="H145" s="28">
        <v>75</v>
      </c>
      <c r="I145" s="29">
        <f t="shared" si="30"/>
        <v>147.56509161041464</v>
      </c>
      <c r="L145" s="27"/>
      <c r="M145" s="40"/>
      <c r="N145" s="27"/>
      <c r="Q145" s="17"/>
      <c r="R145" s="18"/>
      <c r="S145" s="18"/>
      <c r="T145" s="19">
        <f t="shared" si="31"/>
        <v>127.43490838958536</v>
      </c>
      <c r="U145" s="20">
        <f t="shared" si="32"/>
        <v>147.56509161041464</v>
      </c>
      <c r="V145" s="36">
        <v>134</v>
      </c>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row>
    <row r="146" spans="1:60" s="11" customFormat="1" x14ac:dyDescent="0.2">
      <c r="A146" s="22" t="s">
        <v>208</v>
      </c>
      <c r="B146" s="23" t="s">
        <v>124</v>
      </c>
      <c r="C146" s="28" t="s">
        <v>46</v>
      </c>
      <c r="D146" s="28">
        <v>265.5</v>
      </c>
      <c r="E146" s="28">
        <v>207.4</v>
      </c>
      <c r="F146" s="29">
        <f t="shared" si="28"/>
        <v>128.01350048216008</v>
      </c>
      <c r="G146" s="29">
        <f t="shared" si="29"/>
        <v>71.986499517839917</v>
      </c>
      <c r="H146" s="28">
        <v>75</v>
      </c>
      <c r="I146" s="29">
        <f t="shared" si="30"/>
        <v>146.98649951783992</v>
      </c>
      <c r="M146" s="31"/>
      <c r="Q146" s="17"/>
      <c r="R146" s="17"/>
      <c r="S146" s="17"/>
      <c r="T146" s="19">
        <f t="shared" si="31"/>
        <v>128.01350048216008</v>
      </c>
      <c r="U146" s="20">
        <f t="shared" si="32"/>
        <v>146.98649951783992</v>
      </c>
      <c r="V146" s="36">
        <v>135</v>
      </c>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row>
    <row r="147" spans="1:60" s="11" customFormat="1" x14ac:dyDescent="0.2">
      <c r="A147" s="22" t="s">
        <v>209</v>
      </c>
      <c r="B147" s="23" t="s">
        <v>34</v>
      </c>
      <c r="C147" s="28" t="s">
        <v>58</v>
      </c>
      <c r="D147" s="28">
        <v>50.6</v>
      </c>
      <c r="E147" s="28">
        <v>35.1</v>
      </c>
      <c r="F147" s="29">
        <f t="shared" si="28"/>
        <v>144.15954415954414</v>
      </c>
      <c r="G147" s="29">
        <f t="shared" si="29"/>
        <v>55.84045584045586</v>
      </c>
      <c r="H147" s="28">
        <v>90</v>
      </c>
      <c r="I147" s="29">
        <f t="shared" si="30"/>
        <v>145.84045584045586</v>
      </c>
      <c r="M147" s="31"/>
      <c r="Q147" s="17"/>
      <c r="R147" s="17"/>
      <c r="S147" s="17"/>
      <c r="T147" s="19">
        <f t="shared" si="31"/>
        <v>144.15954415954414</v>
      </c>
      <c r="U147" s="20">
        <f t="shared" si="32"/>
        <v>145.84045584045586</v>
      </c>
      <c r="V147" s="36">
        <v>136</v>
      </c>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row>
    <row r="148" spans="1:60" s="11" customFormat="1" x14ac:dyDescent="0.2">
      <c r="A148" s="24" t="s">
        <v>210</v>
      </c>
      <c r="B148" s="23" t="s">
        <v>40</v>
      </c>
      <c r="C148" s="28" t="s">
        <v>46</v>
      </c>
      <c r="D148" s="28">
        <v>269</v>
      </c>
      <c r="E148" s="28">
        <v>207.4</v>
      </c>
      <c r="F148" s="29">
        <f t="shared" si="28"/>
        <v>129.70106075216972</v>
      </c>
      <c r="G148" s="29">
        <f t="shared" si="29"/>
        <v>70.298939247830276</v>
      </c>
      <c r="H148" s="28">
        <v>75</v>
      </c>
      <c r="I148" s="29">
        <f t="shared" si="30"/>
        <v>145.29893924783028</v>
      </c>
      <c r="M148" s="31"/>
      <c r="Q148" s="17"/>
      <c r="R148" s="17"/>
      <c r="S148" s="17"/>
      <c r="T148" s="19">
        <f t="shared" si="31"/>
        <v>129.70106075216972</v>
      </c>
      <c r="U148" s="20">
        <f t="shared" si="32"/>
        <v>145.29893924783028</v>
      </c>
      <c r="V148" s="36">
        <v>137</v>
      </c>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row>
    <row r="149" spans="1:60" s="11" customFormat="1" x14ac:dyDescent="0.2">
      <c r="A149" s="24" t="s">
        <v>211</v>
      </c>
      <c r="B149" s="23" t="s">
        <v>27</v>
      </c>
      <c r="C149" s="28" t="s">
        <v>31</v>
      </c>
      <c r="D149" s="28">
        <v>153.19999999999999</v>
      </c>
      <c r="E149" s="28">
        <v>109</v>
      </c>
      <c r="F149" s="29">
        <f t="shared" si="28"/>
        <v>140.55045871559633</v>
      </c>
      <c r="G149" s="29">
        <f t="shared" si="29"/>
        <v>59.449541284403665</v>
      </c>
      <c r="H149" s="28">
        <v>85</v>
      </c>
      <c r="I149" s="29">
        <f t="shared" si="30"/>
        <v>144.44954128440367</v>
      </c>
      <c r="M149" s="31"/>
      <c r="Q149" s="17"/>
      <c r="R149" s="17"/>
      <c r="S149" s="17"/>
      <c r="T149" s="19">
        <f t="shared" si="31"/>
        <v>140.55045871559633</v>
      </c>
      <c r="U149" s="20">
        <f t="shared" si="32"/>
        <v>144.44954128440367</v>
      </c>
      <c r="V149" s="36">
        <v>138</v>
      </c>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row>
    <row r="150" spans="1:60" s="11" customFormat="1" x14ac:dyDescent="0.2">
      <c r="A150" s="24" t="s">
        <v>212</v>
      </c>
      <c r="B150" s="25" t="s">
        <v>132</v>
      </c>
      <c r="C150" s="28" t="s">
        <v>25</v>
      </c>
      <c r="D150" s="34">
        <v>72.3</v>
      </c>
      <c r="E150" s="28">
        <v>48</v>
      </c>
      <c r="F150" s="29">
        <f t="shared" si="28"/>
        <v>150.625</v>
      </c>
      <c r="G150" s="29">
        <f t="shared" si="29"/>
        <v>49.375</v>
      </c>
      <c r="H150" s="34">
        <v>95</v>
      </c>
      <c r="I150" s="29">
        <f t="shared" si="30"/>
        <v>144.375</v>
      </c>
      <c r="K150" s="25"/>
      <c r="L150" s="27"/>
      <c r="M150" s="40"/>
      <c r="N150" s="27"/>
      <c r="O150" s="25"/>
      <c r="Q150" s="17"/>
      <c r="R150" s="18"/>
      <c r="S150" s="18"/>
      <c r="T150" s="19">
        <f t="shared" si="31"/>
        <v>150.625</v>
      </c>
      <c r="U150" s="20">
        <f t="shared" si="32"/>
        <v>144.375</v>
      </c>
      <c r="V150" s="36">
        <v>139</v>
      </c>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row>
    <row r="151" spans="1:60" s="11" customFormat="1" x14ac:dyDescent="0.2">
      <c r="A151" s="24" t="s">
        <v>213</v>
      </c>
      <c r="B151" s="23" t="s">
        <v>34</v>
      </c>
      <c r="C151" s="28" t="s">
        <v>31</v>
      </c>
      <c r="D151" s="28">
        <v>153.5</v>
      </c>
      <c r="E151" s="28">
        <v>109</v>
      </c>
      <c r="F151" s="29">
        <f t="shared" si="28"/>
        <v>140.8256880733945</v>
      </c>
      <c r="G151" s="29">
        <f t="shared" si="29"/>
        <v>59.174311926605498</v>
      </c>
      <c r="H151" s="28">
        <v>85</v>
      </c>
      <c r="I151" s="29">
        <f t="shared" si="30"/>
        <v>144.1743119266055</v>
      </c>
      <c r="M151" s="31"/>
      <c r="Q151" s="17"/>
      <c r="R151" s="17"/>
      <c r="S151" s="17"/>
      <c r="T151" s="19">
        <f t="shared" si="31"/>
        <v>140.8256880733945</v>
      </c>
      <c r="U151" s="20">
        <f t="shared" si="32"/>
        <v>144.1743119266055</v>
      </c>
      <c r="V151" s="36">
        <v>140</v>
      </c>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row>
    <row r="152" spans="1:60" s="11" customFormat="1" x14ac:dyDescent="0.2">
      <c r="A152" s="24" t="s">
        <v>214</v>
      </c>
      <c r="B152" s="23" t="s">
        <v>57</v>
      </c>
      <c r="C152" s="28" t="s">
        <v>46</v>
      </c>
      <c r="D152" s="28">
        <v>272.39999999999998</v>
      </c>
      <c r="E152" s="28">
        <v>207.4</v>
      </c>
      <c r="F152" s="29">
        <f t="shared" si="28"/>
        <v>131.34040501446478</v>
      </c>
      <c r="G152" s="29">
        <f t="shared" si="29"/>
        <v>68.659594985535222</v>
      </c>
      <c r="H152" s="28">
        <v>75</v>
      </c>
      <c r="I152" s="29">
        <f t="shared" si="30"/>
        <v>143.65959498553522</v>
      </c>
      <c r="M152" s="31"/>
      <c r="Q152" s="17"/>
      <c r="R152" s="17"/>
      <c r="S152" s="17"/>
      <c r="T152" s="19">
        <f t="shared" si="31"/>
        <v>131.34040501446478</v>
      </c>
      <c r="U152" s="20">
        <f t="shared" si="32"/>
        <v>143.65959498553522</v>
      </c>
      <c r="V152" s="36">
        <v>141</v>
      </c>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row>
    <row r="153" spans="1:60" s="11" customFormat="1" x14ac:dyDescent="0.2">
      <c r="A153" s="24" t="s">
        <v>215</v>
      </c>
      <c r="B153" s="23" t="s">
        <v>27</v>
      </c>
      <c r="C153" s="28" t="s">
        <v>31</v>
      </c>
      <c r="D153" s="28">
        <v>155.9</v>
      </c>
      <c r="E153" s="28">
        <v>109</v>
      </c>
      <c r="F153" s="29">
        <f t="shared" si="28"/>
        <v>143.02752293577981</v>
      </c>
      <c r="G153" s="29">
        <f t="shared" si="29"/>
        <v>56.972477064220186</v>
      </c>
      <c r="H153" s="28">
        <v>85</v>
      </c>
      <c r="I153" s="29">
        <f t="shared" si="30"/>
        <v>141.97247706422019</v>
      </c>
      <c r="M153" s="31"/>
      <c r="Q153" s="17"/>
      <c r="R153" s="17"/>
      <c r="S153" s="17"/>
      <c r="T153" s="19">
        <f t="shared" si="31"/>
        <v>143.02752293577981</v>
      </c>
      <c r="U153" s="20">
        <f t="shared" si="32"/>
        <v>141.97247706422019</v>
      </c>
      <c r="V153" s="36">
        <v>142</v>
      </c>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row>
    <row r="154" spans="1:60" s="11" customFormat="1" x14ac:dyDescent="0.2">
      <c r="A154" s="22" t="s">
        <v>216</v>
      </c>
      <c r="B154" s="23" t="s">
        <v>132</v>
      </c>
      <c r="C154" s="28" t="s">
        <v>31</v>
      </c>
      <c r="D154" s="28">
        <v>156</v>
      </c>
      <c r="E154" s="28">
        <v>109</v>
      </c>
      <c r="F154" s="29">
        <f t="shared" si="28"/>
        <v>143.11926605504587</v>
      </c>
      <c r="G154" s="29">
        <f t="shared" si="29"/>
        <v>56.88073394495413</v>
      </c>
      <c r="H154" s="28">
        <v>85</v>
      </c>
      <c r="I154" s="29">
        <f t="shared" si="30"/>
        <v>141.88073394495413</v>
      </c>
      <c r="M154" s="31"/>
      <c r="Q154" s="17"/>
      <c r="R154" s="17"/>
      <c r="S154" s="17"/>
      <c r="T154" s="19">
        <f t="shared" si="31"/>
        <v>143.11926605504587</v>
      </c>
      <c r="U154" s="20">
        <f t="shared" si="32"/>
        <v>141.88073394495413</v>
      </c>
      <c r="V154" s="36">
        <v>143</v>
      </c>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row>
    <row r="155" spans="1:60" s="11" customFormat="1" x14ac:dyDescent="0.2">
      <c r="A155" s="24" t="s">
        <v>217</v>
      </c>
      <c r="B155" s="23" t="s">
        <v>57</v>
      </c>
      <c r="C155" s="28" t="s">
        <v>46</v>
      </c>
      <c r="D155" s="28">
        <v>276.2</v>
      </c>
      <c r="E155" s="28">
        <v>207.4</v>
      </c>
      <c r="F155" s="29">
        <f t="shared" si="28"/>
        <v>133.17261330761812</v>
      </c>
      <c r="G155" s="29">
        <f t="shared" si="29"/>
        <v>66.827386692381879</v>
      </c>
      <c r="H155" s="28">
        <v>75</v>
      </c>
      <c r="I155" s="29">
        <f t="shared" ref="I155:I173" si="33">SUM(G155:H155)</f>
        <v>141.82738669238188</v>
      </c>
      <c r="M155" s="31"/>
      <c r="Q155" s="17"/>
      <c r="R155" s="17"/>
      <c r="S155" s="17"/>
      <c r="T155" s="19">
        <f t="shared" si="31"/>
        <v>133.17261330761812</v>
      </c>
      <c r="U155" s="20">
        <f t="shared" ref="U155:U173" si="34">I155</f>
        <v>141.82738669238188</v>
      </c>
      <c r="V155" s="36">
        <v>144</v>
      </c>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row>
    <row r="156" spans="1:60" s="11" customFormat="1" x14ac:dyDescent="0.2">
      <c r="A156" s="22" t="s">
        <v>218</v>
      </c>
      <c r="B156" s="23" t="s">
        <v>84</v>
      </c>
      <c r="C156" s="28" t="s">
        <v>58</v>
      </c>
      <c r="D156" s="28">
        <v>50.4</v>
      </c>
      <c r="E156" s="28">
        <v>35.1</v>
      </c>
      <c r="F156" s="29">
        <f t="shared" si="28"/>
        <v>143.58974358974359</v>
      </c>
      <c r="G156" s="29">
        <f t="shared" si="29"/>
        <v>56.410256410256409</v>
      </c>
      <c r="H156" s="28">
        <v>85</v>
      </c>
      <c r="I156" s="29">
        <f t="shared" si="33"/>
        <v>141.41025641025641</v>
      </c>
      <c r="M156" s="31"/>
      <c r="Q156" s="17" t="s">
        <v>100</v>
      </c>
      <c r="R156" s="17">
        <v>5</v>
      </c>
      <c r="S156" s="17">
        <v>115.1</v>
      </c>
      <c r="T156" s="19">
        <f>S156</f>
        <v>115.1</v>
      </c>
      <c r="U156" s="20">
        <f t="shared" si="34"/>
        <v>141.41025641025641</v>
      </c>
      <c r="V156" s="36">
        <v>145</v>
      </c>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row>
    <row r="157" spans="1:60" s="11" customFormat="1" x14ac:dyDescent="0.2">
      <c r="A157" s="24" t="s">
        <v>219</v>
      </c>
      <c r="B157" s="23" t="s">
        <v>40</v>
      </c>
      <c r="C157" s="28" t="s">
        <v>46</v>
      </c>
      <c r="D157" s="28">
        <v>279</v>
      </c>
      <c r="E157" s="28">
        <v>207.4</v>
      </c>
      <c r="F157" s="29">
        <f t="shared" si="28"/>
        <v>134.52266152362583</v>
      </c>
      <c r="G157" s="29">
        <f t="shared" si="29"/>
        <v>65.477338476374172</v>
      </c>
      <c r="H157" s="28">
        <v>75</v>
      </c>
      <c r="I157" s="29">
        <f t="shared" si="33"/>
        <v>140.47733847637417</v>
      </c>
      <c r="M157" s="31"/>
      <c r="Q157" s="17"/>
      <c r="R157" s="17"/>
      <c r="S157" s="17"/>
      <c r="T157" s="19">
        <f t="shared" ref="T157:T173" si="35">F157</f>
        <v>134.52266152362583</v>
      </c>
      <c r="U157" s="20">
        <f t="shared" si="34"/>
        <v>140.47733847637417</v>
      </c>
      <c r="V157" s="36">
        <v>146</v>
      </c>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row>
    <row r="158" spans="1:60" s="11" customFormat="1" x14ac:dyDescent="0.2">
      <c r="A158" s="22" t="s">
        <v>220</v>
      </c>
      <c r="B158" s="23" t="s">
        <v>24</v>
      </c>
      <c r="C158" s="28" t="s">
        <v>25</v>
      </c>
      <c r="D158" s="28">
        <v>74.2</v>
      </c>
      <c r="E158" s="28">
        <v>48</v>
      </c>
      <c r="F158" s="29">
        <f t="shared" si="28"/>
        <v>154.58333333333334</v>
      </c>
      <c r="G158" s="29">
        <f t="shared" si="29"/>
        <v>45.416666666666657</v>
      </c>
      <c r="H158" s="28">
        <v>95</v>
      </c>
      <c r="I158" s="29">
        <f t="shared" si="33"/>
        <v>140.41666666666666</v>
      </c>
      <c r="M158" s="31"/>
      <c r="Q158" s="17"/>
      <c r="R158" s="17"/>
      <c r="S158" s="17"/>
      <c r="T158" s="20">
        <f t="shared" si="35"/>
        <v>154.58333333333334</v>
      </c>
      <c r="U158" s="20">
        <f t="shared" si="34"/>
        <v>140.41666666666666</v>
      </c>
      <c r="V158" s="36">
        <v>147</v>
      </c>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row>
    <row r="159" spans="1:60" s="11" customFormat="1" x14ac:dyDescent="0.2">
      <c r="A159" s="24" t="s">
        <v>221</v>
      </c>
      <c r="B159" s="25" t="s">
        <v>222</v>
      </c>
      <c r="C159" s="28" t="s">
        <v>31</v>
      </c>
      <c r="D159" s="28">
        <v>158.19999999999999</v>
      </c>
      <c r="E159" s="28">
        <v>109</v>
      </c>
      <c r="F159" s="29">
        <f t="shared" si="28"/>
        <v>145.13761467889907</v>
      </c>
      <c r="G159" s="29">
        <f t="shared" si="29"/>
        <v>54.86238532110093</v>
      </c>
      <c r="H159" s="34">
        <v>85</v>
      </c>
      <c r="I159" s="29">
        <f t="shared" si="33"/>
        <v>139.86238532110093</v>
      </c>
      <c r="L159" s="27"/>
      <c r="M159" s="40"/>
      <c r="N159" s="27"/>
      <c r="O159" s="25"/>
      <c r="Q159" s="17"/>
      <c r="R159" s="18"/>
      <c r="S159" s="18"/>
      <c r="T159" s="19">
        <f t="shared" si="35"/>
        <v>145.13761467889907</v>
      </c>
      <c r="U159" s="20">
        <f t="shared" si="34"/>
        <v>139.86238532110093</v>
      </c>
      <c r="V159" s="36">
        <v>148</v>
      </c>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row>
    <row r="160" spans="1:60" s="11" customFormat="1" x14ac:dyDescent="0.2">
      <c r="A160" s="24" t="s">
        <v>223</v>
      </c>
      <c r="B160" s="23" t="s">
        <v>224</v>
      </c>
      <c r="C160" s="28" t="s">
        <v>46</v>
      </c>
      <c r="D160" s="28">
        <v>281.3</v>
      </c>
      <c r="E160" s="28">
        <v>207.4</v>
      </c>
      <c r="F160" s="29">
        <f t="shared" si="28"/>
        <v>135.63162970106075</v>
      </c>
      <c r="G160" s="29">
        <f t="shared" si="29"/>
        <v>64.368370298939254</v>
      </c>
      <c r="H160" s="28">
        <v>75</v>
      </c>
      <c r="I160" s="29">
        <f t="shared" si="33"/>
        <v>139.36837029893925</v>
      </c>
      <c r="M160" s="31"/>
      <c r="Q160" s="17"/>
      <c r="R160" s="17"/>
      <c r="S160" s="17"/>
      <c r="T160" s="19">
        <f t="shared" si="35"/>
        <v>135.63162970106075</v>
      </c>
      <c r="U160" s="20">
        <f t="shared" si="34"/>
        <v>139.36837029893925</v>
      </c>
      <c r="V160" s="36">
        <v>149</v>
      </c>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row>
    <row r="161" spans="1:60" s="11" customFormat="1" x14ac:dyDescent="0.2">
      <c r="A161" s="24" t="s">
        <v>225</v>
      </c>
      <c r="B161" s="23" t="s">
        <v>34</v>
      </c>
      <c r="C161" s="28" t="s">
        <v>46</v>
      </c>
      <c r="D161" s="28">
        <v>278.10000000000002</v>
      </c>
      <c r="E161" s="28">
        <v>207.4</v>
      </c>
      <c r="F161" s="29">
        <f t="shared" si="28"/>
        <v>134.08871745419481</v>
      </c>
      <c r="G161" s="29">
        <f t="shared" si="29"/>
        <v>65.911282545805193</v>
      </c>
      <c r="H161" s="28">
        <v>70</v>
      </c>
      <c r="I161" s="29">
        <f t="shared" si="33"/>
        <v>135.91128254580519</v>
      </c>
      <c r="M161" s="31"/>
      <c r="Q161" s="17"/>
      <c r="R161" s="17"/>
      <c r="S161" s="17"/>
      <c r="T161" s="19">
        <f t="shared" si="35"/>
        <v>134.08871745419481</v>
      </c>
      <c r="U161" s="20">
        <f t="shared" si="34"/>
        <v>135.91128254580519</v>
      </c>
      <c r="V161" s="36">
        <v>150</v>
      </c>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row>
    <row r="162" spans="1:60" s="11" customFormat="1" x14ac:dyDescent="0.2">
      <c r="A162" s="24" t="s">
        <v>226</v>
      </c>
      <c r="B162" s="23" t="s">
        <v>27</v>
      </c>
      <c r="C162" s="28" t="s">
        <v>46</v>
      </c>
      <c r="D162" s="28">
        <v>289.7</v>
      </c>
      <c r="E162" s="28">
        <v>207.4</v>
      </c>
      <c r="F162" s="29">
        <f t="shared" si="28"/>
        <v>139.6817743490839</v>
      </c>
      <c r="G162" s="29">
        <f t="shared" si="29"/>
        <v>60.318225650916105</v>
      </c>
      <c r="H162" s="28">
        <v>75</v>
      </c>
      <c r="I162" s="29">
        <f t="shared" si="33"/>
        <v>135.3182256509161</v>
      </c>
      <c r="M162" s="31"/>
      <c r="Q162" s="17"/>
      <c r="R162" s="17"/>
      <c r="S162" s="17"/>
      <c r="T162" s="19">
        <f t="shared" si="35"/>
        <v>139.6817743490839</v>
      </c>
      <c r="U162" s="20">
        <f t="shared" si="34"/>
        <v>135.3182256509161</v>
      </c>
      <c r="V162" s="36">
        <v>151</v>
      </c>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row>
    <row r="163" spans="1:60" s="11" customFormat="1" x14ac:dyDescent="0.2">
      <c r="A163" s="24" t="s">
        <v>227</v>
      </c>
      <c r="B163" s="23" t="s">
        <v>40</v>
      </c>
      <c r="C163" s="28" t="s">
        <v>46</v>
      </c>
      <c r="D163" s="28">
        <v>282.7</v>
      </c>
      <c r="E163" s="28">
        <v>207.4</v>
      </c>
      <c r="F163" s="29">
        <f t="shared" si="28"/>
        <v>136.30665380906458</v>
      </c>
      <c r="G163" s="29">
        <f t="shared" si="29"/>
        <v>63.693346190935415</v>
      </c>
      <c r="H163" s="28">
        <v>70</v>
      </c>
      <c r="I163" s="29">
        <f t="shared" si="33"/>
        <v>133.69334619093542</v>
      </c>
      <c r="M163" s="31"/>
      <c r="Q163" s="17"/>
      <c r="R163" s="17"/>
      <c r="S163" s="17"/>
      <c r="T163" s="19">
        <f t="shared" si="35"/>
        <v>136.30665380906458</v>
      </c>
      <c r="U163" s="20">
        <f t="shared" si="34"/>
        <v>133.69334619093542</v>
      </c>
      <c r="V163" s="36">
        <v>152</v>
      </c>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row>
    <row r="164" spans="1:60" s="11" customFormat="1" x14ac:dyDescent="0.2">
      <c r="A164" s="24" t="s">
        <v>228</v>
      </c>
      <c r="B164" s="23" t="s">
        <v>27</v>
      </c>
      <c r="C164" s="28" t="s">
        <v>46</v>
      </c>
      <c r="D164" s="28">
        <v>295.2</v>
      </c>
      <c r="E164" s="28">
        <v>207.4</v>
      </c>
      <c r="F164" s="29">
        <f t="shared" si="28"/>
        <v>142.33365477338475</v>
      </c>
      <c r="G164" s="29">
        <f t="shared" si="29"/>
        <v>57.666345226615249</v>
      </c>
      <c r="H164" s="28">
        <v>70</v>
      </c>
      <c r="I164" s="29">
        <f t="shared" si="33"/>
        <v>127.66634522661525</v>
      </c>
      <c r="M164" s="31"/>
      <c r="Q164" s="17"/>
      <c r="R164" s="17"/>
      <c r="S164" s="17"/>
      <c r="T164" s="19">
        <f t="shared" si="35"/>
        <v>142.33365477338475</v>
      </c>
      <c r="U164" s="20">
        <f t="shared" si="34"/>
        <v>127.66634522661525</v>
      </c>
      <c r="V164" s="36">
        <v>153</v>
      </c>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row>
    <row r="165" spans="1:60" s="11" customFormat="1" x14ac:dyDescent="0.2">
      <c r="A165" s="22" t="s">
        <v>229</v>
      </c>
      <c r="B165" s="23" t="s">
        <v>34</v>
      </c>
      <c r="C165" s="28" t="s">
        <v>46</v>
      </c>
      <c r="D165" s="28">
        <v>300.8</v>
      </c>
      <c r="E165" s="28">
        <v>207.4</v>
      </c>
      <c r="F165" s="29">
        <f t="shared" si="28"/>
        <v>145.03375120540019</v>
      </c>
      <c r="G165" s="29">
        <f t="shared" si="29"/>
        <v>54.966248794599807</v>
      </c>
      <c r="H165" s="28">
        <v>70</v>
      </c>
      <c r="I165" s="29">
        <f t="shared" si="33"/>
        <v>124.96624879459981</v>
      </c>
      <c r="M165" s="31"/>
      <c r="Q165" s="17"/>
      <c r="R165" s="17"/>
      <c r="S165" s="17"/>
      <c r="T165" s="19">
        <f t="shared" si="35"/>
        <v>145.03375120540019</v>
      </c>
      <c r="U165" s="20">
        <f t="shared" si="34"/>
        <v>124.96624879459981</v>
      </c>
      <c r="V165" s="36">
        <v>154</v>
      </c>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row>
    <row r="166" spans="1:60" s="11" customFormat="1" x14ac:dyDescent="0.2">
      <c r="A166" s="24" t="s">
        <v>231</v>
      </c>
      <c r="B166" s="23" t="s">
        <v>224</v>
      </c>
      <c r="C166" s="28" t="s">
        <v>46</v>
      </c>
      <c r="D166" s="28">
        <v>301.2</v>
      </c>
      <c r="E166" s="28">
        <v>207.4</v>
      </c>
      <c r="F166" s="29">
        <f t="shared" si="28"/>
        <v>145.22661523625843</v>
      </c>
      <c r="G166" s="29">
        <f t="shared" si="29"/>
        <v>54.773384763741575</v>
      </c>
      <c r="H166" s="28">
        <v>70</v>
      </c>
      <c r="I166" s="29">
        <f t="shared" si="33"/>
        <v>124.77338476374157</v>
      </c>
      <c r="M166" s="31"/>
      <c r="Q166" s="17"/>
      <c r="R166" s="17"/>
      <c r="S166" s="17"/>
      <c r="T166" s="19">
        <f t="shared" si="35"/>
        <v>145.22661523625843</v>
      </c>
      <c r="U166" s="20">
        <f t="shared" si="34"/>
        <v>124.77338476374157</v>
      </c>
      <c r="V166" s="36">
        <v>155</v>
      </c>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row>
    <row r="167" spans="1:60" s="11" customFormat="1" x14ac:dyDescent="0.2">
      <c r="A167" s="22" t="s">
        <v>230</v>
      </c>
      <c r="B167" s="23" t="s">
        <v>224</v>
      </c>
      <c r="C167" s="28" t="s">
        <v>25</v>
      </c>
      <c r="D167" s="28">
        <v>81.7</v>
      </c>
      <c r="E167" s="28">
        <v>48</v>
      </c>
      <c r="F167" s="29">
        <f t="shared" si="28"/>
        <v>170.20833333333334</v>
      </c>
      <c r="G167" s="29">
        <f t="shared" si="29"/>
        <v>29.791666666666657</v>
      </c>
      <c r="H167" s="28">
        <v>95</v>
      </c>
      <c r="I167" s="29">
        <f t="shared" si="33"/>
        <v>124.79166666666666</v>
      </c>
      <c r="M167" s="31"/>
      <c r="Q167" s="17"/>
      <c r="R167" s="17"/>
      <c r="S167" s="17"/>
      <c r="T167" s="20">
        <f t="shared" si="35"/>
        <v>170.20833333333334</v>
      </c>
      <c r="U167" s="20">
        <f t="shared" si="34"/>
        <v>124.79166666666666</v>
      </c>
      <c r="V167" s="36">
        <v>156</v>
      </c>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row>
    <row r="168" spans="1:60" s="11" customFormat="1" x14ac:dyDescent="0.2">
      <c r="A168" s="24" t="s">
        <v>232</v>
      </c>
      <c r="B168" s="23" t="s">
        <v>24</v>
      </c>
      <c r="C168" s="28" t="s">
        <v>46</v>
      </c>
      <c r="D168" s="28">
        <v>302.2</v>
      </c>
      <c r="E168" s="28">
        <v>207.4</v>
      </c>
      <c r="F168" s="29">
        <f t="shared" si="28"/>
        <v>145.70877531340406</v>
      </c>
      <c r="G168" s="29">
        <f t="shared" si="29"/>
        <v>54.291224686595939</v>
      </c>
      <c r="H168" s="28">
        <v>70</v>
      </c>
      <c r="I168" s="29">
        <f t="shared" si="33"/>
        <v>124.29122468659594</v>
      </c>
      <c r="M168" s="31"/>
      <c r="Q168" s="17"/>
      <c r="R168" s="17"/>
      <c r="S168" s="17"/>
      <c r="T168" s="19">
        <f t="shared" si="35"/>
        <v>145.70877531340406</v>
      </c>
      <c r="U168" s="20">
        <f t="shared" si="34"/>
        <v>124.29122468659594</v>
      </c>
      <c r="V168" s="36">
        <v>157</v>
      </c>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row>
    <row r="169" spans="1:60" s="11" customFormat="1" x14ac:dyDescent="0.2">
      <c r="A169" s="22" t="s">
        <v>233</v>
      </c>
      <c r="B169" s="23" t="s">
        <v>40</v>
      </c>
      <c r="C169" s="28" t="s">
        <v>46</v>
      </c>
      <c r="D169" s="28">
        <v>302.5</v>
      </c>
      <c r="E169" s="28">
        <v>207.4</v>
      </c>
      <c r="F169" s="29">
        <f t="shared" si="28"/>
        <v>145.85342333654773</v>
      </c>
      <c r="G169" s="29">
        <f t="shared" si="29"/>
        <v>54.146576663452265</v>
      </c>
      <c r="H169" s="28">
        <v>70</v>
      </c>
      <c r="I169" s="29">
        <f t="shared" si="33"/>
        <v>124.14657666345227</v>
      </c>
      <c r="M169" s="31"/>
      <c r="Q169" s="17"/>
      <c r="R169" s="17"/>
      <c r="S169" s="17"/>
      <c r="T169" s="19">
        <f t="shared" si="35"/>
        <v>145.85342333654773</v>
      </c>
      <c r="U169" s="20">
        <f t="shared" si="34"/>
        <v>124.14657666345227</v>
      </c>
      <c r="V169" s="36">
        <v>158</v>
      </c>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row>
    <row r="170" spans="1:60" s="11" customFormat="1" x14ac:dyDescent="0.2">
      <c r="A170" s="22" t="s">
        <v>234</v>
      </c>
      <c r="B170" s="23" t="s">
        <v>34</v>
      </c>
      <c r="C170" s="28" t="s">
        <v>58</v>
      </c>
      <c r="D170" s="28">
        <v>53.3</v>
      </c>
      <c r="E170" s="28">
        <v>35.1</v>
      </c>
      <c r="F170" s="29">
        <f t="shared" si="28"/>
        <v>151.85185185185185</v>
      </c>
      <c r="G170" s="29">
        <f t="shared" si="29"/>
        <v>48.148148148148152</v>
      </c>
      <c r="H170" s="28">
        <v>70</v>
      </c>
      <c r="I170" s="29">
        <f t="shared" si="33"/>
        <v>118.14814814814815</v>
      </c>
      <c r="M170" s="31"/>
      <c r="Q170" s="17"/>
      <c r="R170" s="17"/>
      <c r="S170" s="17"/>
      <c r="T170" s="19">
        <f t="shared" si="35"/>
        <v>151.85185185185185</v>
      </c>
      <c r="U170" s="20">
        <f t="shared" si="34"/>
        <v>118.14814814814815</v>
      </c>
      <c r="V170" s="36">
        <v>159</v>
      </c>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row>
    <row r="171" spans="1:60" s="11" customFormat="1" x14ac:dyDescent="0.2">
      <c r="A171" s="24" t="s">
        <v>235</v>
      </c>
      <c r="B171" s="23" t="s">
        <v>40</v>
      </c>
      <c r="C171" s="28" t="s">
        <v>48</v>
      </c>
      <c r="F171" s="29">
        <v>0</v>
      </c>
      <c r="G171" s="28">
        <v>0</v>
      </c>
      <c r="H171" s="28">
        <v>90</v>
      </c>
      <c r="I171" s="28">
        <f t="shared" si="33"/>
        <v>90</v>
      </c>
      <c r="M171" s="31"/>
      <c r="Q171" s="17"/>
      <c r="R171" s="17"/>
      <c r="S171" s="17"/>
      <c r="T171" s="19">
        <f t="shared" si="35"/>
        <v>0</v>
      </c>
      <c r="U171" s="46">
        <f t="shared" si="34"/>
        <v>90</v>
      </c>
      <c r="V171" s="36">
        <v>160</v>
      </c>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row>
    <row r="172" spans="1:60" s="11" customFormat="1" x14ac:dyDescent="0.2">
      <c r="A172" s="24" t="s">
        <v>236</v>
      </c>
      <c r="B172" s="23" t="s">
        <v>24</v>
      </c>
      <c r="C172" s="28" t="s">
        <v>48</v>
      </c>
      <c r="D172" s="28">
        <v>79.7</v>
      </c>
      <c r="E172" s="28">
        <v>39.5</v>
      </c>
      <c r="F172" s="29">
        <f>D172/E172*100</f>
        <v>201.77215189873419</v>
      </c>
      <c r="G172" s="29">
        <f>200-F172</f>
        <v>-1.7721518987341938</v>
      </c>
      <c r="H172" s="28">
        <v>85</v>
      </c>
      <c r="I172" s="29">
        <f t="shared" si="33"/>
        <v>83.227848101265806</v>
      </c>
      <c r="M172" s="31"/>
      <c r="Q172" s="17"/>
      <c r="R172" s="17"/>
      <c r="S172" s="17"/>
      <c r="T172" s="19">
        <f t="shared" si="35"/>
        <v>201.77215189873419</v>
      </c>
      <c r="U172" s="20">
        <f t="shared" si="34"/>
        <v>83.227848101265806</v>
      </c>
      <c r="V172" s="36">
        <v>161</v>
      </c>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row>
    <row r="173" spans="1:60" s="11" customFormat="1" ht="16" thickBot="1" x14ac:dyDescent="0.25">
      <c r="A173" s="47" t="s">
        <v>237</v>
      </c>
      <c r="B173" s="48" t="s">
        <v>224</v>
      </c>
      <c r="C173" s="49" t="s">
        <v>58</v>
      </c>
      <c r="D173" s="49">
        <v>64.8</v>
      </c>
      <c r="E173" s="49">
        <v>35.1</v>
      </c>
      <c r="F173" s="50">
        <f>D173/E173*100</f>
        <v>184.61538461538461</v>
      </c>
      <c r="G173" s="50">
        <f>200-F173</f>
        <v>15.384615384615387</v>
      </c>
      <c r="H173" s="49">
        <v>65</v>
      </c>
      <c r="I173" s="50">
        <f t="shared" si="33"/>
        <v>80.384615384615387</v>
      </c>
      <c r="J173" s="51"/>
      <c r="K173" s="51"/>
      <c r="L173" s="51"/>
      <c r="M173" s="52"/>
      <c r="N173" s="51"/>
      <c r="O173" s="51"/>
      <c r="P173" s="51"/>
      <c r="Q173" s="53"/>
      <c r="R173" s="53"/>
      <c r="S173" s="53"/>
      <c r="T173" s="54">
        <f t="shared" si="35"/>
        <v>184.61538461538461</v>
      </c>
      <c r="U173" s="55">
        <f t="shared" si="34"/>
        <v>80.384615384615387</v>
      </c>
      <c r="V173" s="36">
        <v>162</v>
      </c>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row>
    <row r="179" spans="1:20" ht="16" thickBot="1" x14ac:dyDescent="0.25"/>
    <row r="180" spans="1:20" ht="30" customHeight="1" thickBot="1" x14ac:dyDescent="0.25">
      <c r="A180" s="132" t="s">
        <v>240</v>
      </c>
      <c r="B180" s="133"/>
      <c r="C180" s="133"/>
      <c r="D180" s="133"/>
      <c r="E180" s="133"/>
      <c r="F180" s="133"/>
      <c r="G180" s="134"/>
      <c r="H180" s="119" t="s">
        <v>239</v>
      </c>
      <c r="I180" s="2"/>
      <c r="J180" s="2"/>
      <c r="K180" s="2"/>
      <c r="L180" s="56"/>
      <c r="M180" s="121"/>
      <c r="N180" s="56"/>
      <c r="O180" s="4"/>
      <c r="T180"/>
    </row>
    <row r="181" spans="1:20" ht="16" thickBot="1" x14ac:dyDescent="0.25">
      <c r="A181" s="135" t="s">
        <v>15</v>
      </c>
      <c r="B181" s="136"/>
      <c r="C181" s="136"/>
      <c r="D181" s="137"/>
      <c r="E181" s="135" t="s">
        <v>241</v>
      </c>
      <c r="F181" s="137"/>
      <c r="G181" s="6" t="s">
        <v>242</v>
      </c>
      <c r="H181" s="120"/>
      <c r="I181" s="2"/>
      <c r="J181" s="2"/>
      <c r="K181" s="2"/>
      <c r="L181" s="56"/>
      <c r="M181" s="121"/>
      <c r="N181" s="56"/>
      <c r="O181" s="4"/>
      <c r="T181"/>
    </row>
    <row r="182" spans="1:20" ht="30" customHeight="1" x14ac:dyDescent="0.2">
      <c r="A182" s="131" t="s">
        <v>245</v>
      </c>
      <c r="B182" s="131"/>
      <c r="C182" s="131"/>
      <c r="D182" s="131"/>
      <c r="E182" s="130" t="s">
        <v>244</v>
      </c>
      <c r="F182" s="130"/>
      <c r="G182" s="63">
        <v>1</v>
      </c>
      <c r="H182" s="64"/>
      <c r="I182" s="65"/>
      <c r="J182" s="65"/>
      <c r="K182" s="65"/>
      <c r="O182" s="4"/>
      <c r="T182"/>
    </row>
    <row r="183" spans="1:20" ht="30" customHeight="1" x14ac:dyDescent="0.2">
      <c r="A183" s="130" t="s">
        <v>246</v>
      </c>
      <c r="B183" s="130"/>
      <c r="C183" s="130"/>
      <c r="D183" s="130"/>
      <c r="E183" s="130" t="s">
        <v>247</v>
      </c>
      <c r="F183" s="130"/>
      <c r="G183" s="59">
        <v>2</v>
      </c>
      <c r="H183" s="67"/>
      <c r="I183" s="65"/>
      <c r="J183" s="65"/>
      <c r="K183" s="65"/>
      <c r="O183" s="4"/>
      <c r="T183"/>
    </row>
    <row r="184" spans="1:20" ht="30" customHeight="1" x14ac:dyDescent="0.2">
      <c r="A184" s="130" t="s">
        <v>248</v>
      </c>
      <c r="B184" s="130"/>
      <c r="C184" s="130"/>
      <c r="D184" s="130"/>
      <c r="E184" s="130" t="s">
        <v>247</v>
      </c>
      <c r="F184" s="130"/>
      <c r="G184" s="59">
        <v>3</v>
      </c>
      <c r="H184" s="69"/>
      <c r="I184" s="65"/>
      <c r="J184" s="65"/>
      <c r="K184" s="65"/>
      <c r="O184" s="4"/>
      <c r="T184"/>
    </row>
    <row r="185" spans="1:20" ht="30" customHeight="1" x14ac:dyDescent="0.2">
      <c r="A185" s="131" t="s">
        <v>251</v>
      </c>
      <c r="B185" s="131"/>
      <c r="C185" s="131"/>
      <c r="D185" s="131"/>
      <c r="E185" s="131" t="s">
        <v>250</v>
      </c>
      <c r="F185" s="131"/>
      <c r="G185" s="59">
        <v>4</v>
      </c>
      <c r="H185" s="71"/>
      <c r="I185" s="72"/>
      <c r="J185" s="72"/>
      <c r="K185" s="72"/>
      <c r="O185" s="4"/>
      <c r="T185"/>
    </row>
    <row r="186" spans="1:20" ht="30" customHeight="1" x14ac:dyDescent="0.2">
      <c r="A186" s="130" t="s">
        <v>246</v>
      </c>
      <c r="B186" s="130"/>
      <c r="C186" s="130"/>
      <c r="D186" s="130"/>
      <c r="E186" s="131" t="s">
        <v>252</v>
      </c>
      <c r="F186" s="131"/>
      <c r="G186" s="59">
        <v>5</v>
      </c>
      <c r="H186" s="74"/>
      <c r="I186" s="65"/>
      <c r="J186" s="65"/>
      <c r="K186" s="65"/>
      <c r="O186" s="4"/>
      <c r="T186"/>
    </row>
    <row r="187" spans="1:20" ht="16" thickBot="1" x14ac:dyDescent="0.25">
      <c r="A187" s="130" t="s">
        <v>248</v>
      </c>
      <c r="B187" s="130"/>
      <c r="C187" s="130"/>
      <c r="D187" s="130"/>
      <c r="E187" s="131" t="s">
        <v>252</v>
      </c>
      <c r="F187" s="131"/>
      <c r="G187" s="59">
        <v>6</v>
      </c>
      <c r="H187" s="76"/>
      <c r="I187" s="65"/>
      <c r="J187" s="65"/>
      <c r="K187" s="65"/>
      <c r="O187" s="4"/>
      <c r="T187"/>
    </row>
    <row r="188" spans="1:20" ht="45" customHeight="1" thickBot="1" x14ac:dyDescent="0.25">
      <c r="A188" s="131" t="s">
        <v>257</v>
      </c>
      <c r="B188" s="131"/>
      <c r="C188" s="131"/>
      <c r="D188" s="131"/>
      <c r="E188" s="131" t="s">
        <v>258</v>
      </c>
      <c r="F188" s="131"/>
      <c r="G188" s="59">
        <v>7</v>
      </c>
      <c r="H188" s="78"/>
      <c r="I188" s="65"/>
      <c r="J188" s="65"/>
      <c r="K188" s="65"/>
      <c r="O188" s="4"/>
      <c r="T188"/>
    </row>
    <row r="189" spans="1:20" ht="30" customHeight="1" x14ac:dyDescent="0.2">
      <c r="A189" s="130" t="s">
        <v>255</v>
      </c>
      <c r="B189" s="130"/>
      <c r="C189" s="130"/>
      <c r="D189" s="130"/>
      <c r="E189" s="131" t="s">
        <v>285</v>
      </c>
      <c r="F189" s="131"/>
      <c r="G189" s="59">
        <v>8</v>
      </c>
      <c r="H189" s="79"/>
      <c r="I189" s="65"/>
      <c r="J189" s="65"/>
      <c r="K189" s="65"/>
      <c r="O189" s="4"/>
      <c r="T189"/>
    </row>
    <row r="190" spans="1:20" ht="30" customHeight="1" x14ac:dyDescent="0.2">
      <c r="A190" s="103" t="s">
        <v>261</v>
      </c>
      <c r="B190" s="103"/>
      <c r="C190" s="103"/>
      <c r="D190" s="103"/>
      <c r="E190" s="103"/>
      <c r="F190" s="103"/>
      <c r="G190" s="103"/>
      <c r="H190" s="103"/>
      <c r="I190" s="65"/>
      <c r="J190" s="65"/>
      <c r="K190" s="65"/>
      <c r="L190" s="80"/>
      <c r="M190" s="65"/>
      <c r="N190" s="65"/>
      <c r="O190" s="4"/>
      <c r="T190"/>
    </row>
    <row r="191" spans="1:20" ht="15" customHeight="1" x14ac:dyDescent="0.2">
      <c r="A191" s="103"/>
      <c r="B191" s="103"/>
      <c r="C191" s="103"/>
      <c r="D191" s="103"/>
      <c r="E191" s="103"/>
      <c r="F191" s="103"/>
      <c r="G191" s="103"/>
      <c r="H191" s="103"/>
      <c r="I191" s="65"/>
      <c r="J191" s="65"/>
      <c r="K191" s="65"/>
      <c r="L191" s="65"/>
      <c r="O191" s="4"/>
      <c r="T191"/>
    </row>
    <row r="192" spans="1:20" ht="15" customHeight="1" x14ac:dyDescent="0.2">
      <c r="A192" s="103"/>
      <c r="B192" s="103"/>
      <c r="C192" s="103"/>
      <c r="D192" s="103"/>
      <c r="E192" s="103"/>
      <c r="F192" s="103"/>
      <c r="G192" s="103"/>
      <c r="H192" s="103"/>
      <c r="I192" s="72"/>
      <c r="J192" s="72"/>
      <c r="K192" s="72"/>
      <c r="L192" s="72"/>
      <c r="O192" s="4"/>
      <c r="T192"/>
    </row>
    <row r="193" spans="9:17" x14ac:dyDescent="0.2">
      <c r="I193" s="72"/>
      <c r="J193" s="72"/>
      <c r="K193" s="72"/>
      <c r="L193" s="72"/>
      <c r="M193" s="72"/>
      <c r="N193" s="72"/>
      <c r="O193" s="72"/>
      <c r="P193" s="72"/>
      <c r="Q193" s="72"/>
    </row>
    <row r="194" spans="9:17" x14ac:dyDescent="0.2">
      <c r="I194" s="72"/>
      <c r="J194" s="72"/>
      <c r="K194" s="72"/>
      <c r="L194" s="72"/>
      <c r="M194" s="72"/>
      <c r="N194" s="72"/>
      <c r="O194" s="72"/>
      <c r="P194" s="72"/>
      <c r="Q194" s="72"/>
    </row>
    <row r="195" spans="9:17" x14ac:dyDescent="0.2">
      <c r="I195" s="72"/>
      <c r="J195" s="72"/>
      <c r="K195" s="72"/>
      <c r="L195" s="72"/>
      <c r="M195" s="72"/>
      <c r="N195" s="72"/>
      <c r="O195" s="72"/>
      <c r="P195" s="72"/>
      <c r="Q195" s="72"/>
    </row>
    <row r="196" spans="9:17" x14ac:dyDescent="0.2">
      <c r="I196" s="72"/>
      <c r="J196" s="72"/>
      <c r="K196" s="72"/>
      <c r="L196" s="72"/>
      <c r="M196" s="72"/>
      <c r="N196" s="72"/>
      <c r="O196" s="72"/>
      <c r="P196" s="72"/>
      <c r="Q196" s="72"/>
    </row>
  </sheetData>
  <mergeCells count="60">
    <mergeCell ref="A9:A10"/>
    <mergeCell ref="B9:B10"/>
    <mergeCell ref="V9:V10"/>
    <mergeCell ref="A16:A17"/>
    <mergeCell ref="B16:B17"/>
    <mergeCell ref="V16:V17"/>
    <mergeCell ref="A13:A14"/>
    <mergeCell ref="B13:B14"/>
    <mergeCell ref="V13:V14"/>
    <mergeCell ref="A21:A22"/>
    <mergeCell ref="B21:B22"/>
    <mergeCell ref="V23:V24"/>
    <mergeCell ref="A23:A24"/>
    <mergeCell ref="B23:B24"/>
    <mergeCell ref="V21:V22"/>
    <mergeCell ref="A3:A6"/>
    <mergeCell ref="B3:B6"/>
    <mergeCell ref="C3:S3"/>
    <mergeCell ref="T3:V3"/>
    <mergeCell ref="T4:T6"/>
    <mergeCell ref="U4:U6"/>
    <mergeCell ref="V4:V6"/>
    <mergeCell ref="C5:C6"/>
    <mergeCell ref="D5:D6"/>
    <mergeCell ref="F5:F6"/>
    <mergeCell ref="G5:G6"/>
    <mergeCell ref="H5:H6"/>
    <mergeCell ref="I5:I6"/>
    <mergeCell ref="J5:J6"/>
    <mergeCell ref="R5:R6"/>
    <mergeCell ref="S5:S6"/>
    <mergeCell ref="P5:P6"/>
    <mergeCell ref="E5:E6"/>
    <mergeCell ref="A182:D182"/>
    <mergeCell ref="E182:F182"/>
    <mergeCell ref="A183:D183"/>
    <mergeCell ref="E183:F183"/>
    <mergeCell ref="K5:K6"/>
    <mergeCell ref="L5:L6"/>
    <mergeCell ref="M5:M6"/>
    <mergeCell ref="N5:N6"/>
    <mergeCell ref="O5:O6"/>
    <mergeCell ref="A180:G180"/>
    <mergeCell ref="H180:H181"/>
    <mergeCell ref="M180:M181"/>
    <mergeCell ref="A181:D181"/>
    <mergeCell ref="E181:F181"/>
    <mergeCell ref="A184:D184"/>
    <mergeCell ref="E184:F184"/>
    <mergeCell ref="A190:H192"/>
    <mergeCell ref="A185:D185"/>
    <mergeCell ref="E185:F185"/>
    <mergeCell ref="A186:D186"/>
    <mergeCell ref="E186:F186"/>
    <mergeCell ref="A187:D187"/>
    <mergeCell ref="E187:F187"/>
    <mergeCell ref="A188:D188"/>
    <mergeCell ref="E188:F188"/>
    <mergeCell ref="A189:D189"/>
    <mergeCell ref="E189:F18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N156"/>
  <sheetViews>
    <sheetView workbookViewId="0">
      <pane xSplit="1" topLeftCell="B1" activePane="topRight" state="frozen"/>
      <selection pane="topRight"/>
    </sheetView>
  </sheetViews>
  <sheetFormatPr baseColWidth="10" defaultColWidth="8.83203125" defaultRowHeight="15" x14ac:dyDescent="0.2"/>
  <cols>
    <col min="1" max="1" width="29" customWidth="1"/>
    <col min="2" max="2" width="15.6640625" customWidth="1"/>
    <col min="3" max="5" width="12.6640625" customWidth="1"/>
    <col min="6" max="9" width="10.1640625" customWidth="1"/>
    <col min="10" max="12" width="12.6640625" customWidth="1"/>
    <col min="13" max="16" width="10.1640625" customWidth="1"/>
    <col min="17" max="17" width="12.6640625" customWidth="1"/>
    <col min="18" max="19" width="10.1640625" customWidth="1"/>
    <col min="20" max="20" width="10.1640625" style="4" customWidth="1"/>
    <col min="23" max="65" width="9.1640625"/>
  </cols>
  <sheetData>
    <row r="1" spans="1:65" ht="21" x14ac:dyDescent="0.25">
      <c r="A1" s="1" t="s">
        <v>268</v>
      </c>
      <c r="D1" s="2" t="s">
        <v>1</v>
      </c>
      <c r="E1" s="3" t="s">
        <v>316</v>
      </c>
      <c r="I1" s="3"/>
      <c r="K1" s="2"/>
      <c r="L1" s="3"/>
      <c r="P1" s="3"/>
      <c r="R1" s="2"/>
      <c r="S1" s="2"/>
    </row>
    <row r="2" spans="1:65" ht="22" thickBot="1" x14ac:dyDescent="0.3">
      <c r="A2" s="1"/>
      <c r="D2" s="2"/>
      <c r="I2" s="3"/>
      <c r="K2" s="2"/>
      <c r="P2" s="3"/>
      <c r="R2" s="2"/>
      <c r="S2" s="2"/>
    </row>
    <row r="3" spans="1:65" ht="27.75" customHeight="1" thickBot="1" x14ac:dyDescent="0.3">
      <c r="A3" s="107" t="s">
        <v>2</v>
      </c>
      <c r="B3" s="110" t="s">
        <v>3</v>
      </c>
      <c r="C3" s="113" t="s">
        <v>4</v>
      </c>
      <c r="D3" s="114"/>
      <c r="E3" s="114"/>
      <c r="F3" s="114"/>
      <c r="G3" s="114"/>
      <c r="H3" s="114"/>
      <c r="I3" s="114"/>
      <c r="J3" s="114"/>
      <c r="K3" s="114"/>
      <c r="L3" s="114"/>
      <c r="M3" s="114"/>
      <c r="N3" s="114"/>
      <c r="O3" s="114"/>
      <c r="P3" s="114"/>
      <c r="Q3" s="114"/>
      <c r="R3" s="114"/>
      <c r="S3" s="115"/>
      <c r="T3" s="113" t="s">
        <v>5</v>
      </c>
      <c r="U3" s="114"/>
      <c r="V3" s="115"/>
    </row>
    <row r="4" spans="1:65" s="2" customFormat="1" ht="15.75" customHeight="1" thickBot="1" x14ac:dyDescent="0.25">
      <c r="A4" s="108"/>
      <c r="B4" s="111"/>
      <c r="C4" s="5" t="s">
        <v>6</v>
      </c>
      <c r="D4" s="5" t="s">
        <v>7</v>
      </c>
      <c r="E4" s="5" t="s">
        <v>8</v>
      </c>
      <c r="F4" s="5"/>
      <c r="G4" s="5"/>
      <c r="H4" s="5"/>
      <c r="I4" s="5"/>
      <c r="J4" s="5" t="s">
        <v>9</v>
      </c>
      <c r="K4" s="5" t="s">
        <v>7</v>
      </c>
      <c r="L4" s="5" t="s">
        <v>8</v>
      </c>
      <c r="M4" s="5"/>
      <c r="N4" s="5"/>
      <c r="O4" s="5"/>
      <c r="P4" s="5"/>
      <c r="Q4" s="6" t="s">
        <v>10</v>
      </c>
      <c r="R4" s="6" t="s">
        <v>7</v>
      </c>
      <c r="S4" s="7"/>
      <c r="T4" s="122" t="s">
        <v>11</v>
      </c>
      <c r="U4" s="124" t="s">
        <v>12</v>
      </c>
      <c r="V4" s="125" t="s">
        <v>14</v>
      </c>
    </row>
    <row r="5" spans="1:65" s="2" customFormat="1" ht="15.75" customHeight="1" thickBot="1" x14ac:dyDescent="0.25">
      <c r="A5" s="108"/>
      <c r="B5" s="111"/>
      <c r="C5" s="128" t="s">
        <v>15</v>
      </c>
      <c r="D5" s="101" t="s">
        <v>16</v>
      </c>
      <c r="E5" s="101" t="s">
        <v>16</v>
      </c>
      <c r="F5" s="101" t="s">
        <v>17</v>
      </c>
      <c r="G5" s="101" t="s">
        <v>18</v>
      </c>
      <c r="H5" s="101" t="s">
        <v>19</v>
      </c>
      <c r="I5" s="101" t="s">
        <v>20</v>
      </c>
      <c r="J5" s="128" t="s">
        <v>15</v>
      </c>
      <c r="K5" s="101" t="s">
        <v>16</v>
      </c>
      <c r="L5" s="101" t="s">
        <v>16</v>
      </c>
      <c r="M5" s="101" t="s">
        <v>17</v>
      </c>
      <c r="N5" s="101" t="s">
        <v>18</v>
      </c>
      <c r="O5" s="101" t="s">
        <v>19</v>
      </c>
      <c r="P5" s="101" t="s">
        <v>20</v>
      </c>
      <c r="Q5" s="8" t="s">
        <v>21</v>
      </c>
      <c r="R5" s="101" t="s">
        <v>22</v>
      </c>
      <c r="S5" s="105" t="s">
        <v>17</v>
      </c>
      <c r="T5" s="123"/>
      <c r="U5" s="125"/>
      <c r="V5" s="101"/>
    </row>
    <row r="6" spans="1:65" ht="15" customHeight="1" x14ac:dyDescent="0.2">
      <c r="A6" s="109"/>
      <c r="B6" s="112"/>
      <c r="C6" s="129"/>
      <c r="D6" s="102"/>
      <c r="E6" s="102"/>
      <c r="F6" s="102"/>
      <c r="G6" s="102"/>
      <c r="H6" s="102"/>
      <c r="I6" s="102"/>
      <c r="J6" s="129"/>
      <c r="K6" s="102"/>
      <c r="L6" s="102"/>
      <c r="M6" s="102"/>
      <c r="N6" s="102"/>
      <c r="O6" s="102"/>
      <c r="P6" s="102"/>
      <c r="Q6" s="9" t="s">
        <v>15</v>
      </c>
      <c r="R6" s="102"/>
      <c r="S6" s="106"/>
      <c r="T6" s="123"/>
      <c r="U6" s="125"/>
      <c r="V6" s="102"/>
    </row>
    <row r="7" spans="1:65" s="11" customFormat="1" x14ac:dyDescent="0.2">
      <c r="A7" s="24" t="s">
        <v>74</v>
      </c>
      <c r="B7" s="23" t="s">
        <v>34</v>
      </c>
      <c r="C7" s="28" t="s">
        <v>46</v>
      </c>
      <c r="D7" s="28">
        <v>246.3</v>
      </c>
      <c r="E7" s="28">
        <v>216.1</v>
      </c>
      <c r="F7" s="29">
        <f>D7/E7*100</f>
        <v>113.97501156871819</v>
      </c>
      <c r="G7" s="29">
        <f>200-F7</f>
        <v>86.024988431281812</v>
      </c>
      <c r="H7" s="28">
        <v>95</v>
      </c>
      <c r="I7" s="29">
        <f>SUM(G7:H7)</f>
        <v>181.02498843128183</v>
      </c>
      <c r="J7" s="14" t="s">
        <v>46</v>
      </c>
      <c r="K7" s="14">
        <v>228</v>
      </c>
      <c r="L7" s="14">
        <v>216.1</v>
      </c>
      <c r="M7" s="16">
        <f>K7/L7*100</f>
        <v>105.50670985654789</v>
      </c>
      <c r="N7" s="16">
        <f>200-M7</f>
        <v>94.493290143452114</v>
      </c>
      <c r="O7" s="14">
        <v>100</v>
      </c>
      <c r="P7" s="16">
        <f>SUM(N7:O7)</f>
        <v>194.4932901434521</v>
      </c>
      <c r="Q7" s="17" t="s">
        <v>47</v>
      </c>
      <c r="R7" s="17">
        <v>5</v>
      </c>
      <c r="S7" s="17">
        <v>110.5</v>
      </c>
      <c r="T7" s="19">
        <f>M7</f>
        <v>105.50670985654789</v>
      </c>
      <c r="U7" s="20">
        <f>P7</f>
        <v>194.4932901434521</v>
      </c>
      <c r="V7" s="100">
        <v>1</v>
      </c>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row>
    <row r="8" spans="1:65" s="11" customFormat="1" x14ac:dyDescent="0.2">
      <c r="A8" s="22" t="s">
        <v>75</v>
      </c>
      <c r="B8" s="23" t="s">
        <v>40</v>
      </c>
      <c r="C8" s="28" t="s">
        <v>37</v>
      </c>
      <c r="D8" s="28">
        <v>262.3</v>
      </c>
      <c r="E8" s="28">
        <v>239.3</v>
      </c>
      <c r="F8" s="29">
        <f>D8/E8*100</f>
        <v>109.61136648558293</v>
      </c>
      <c r="G8" s="29">
        <f>200-F8</f>
        <v>90.388633514417066</v>
      </c>
      <c r="H8" s="28">
        <v>100</v>
      </c>
      <c r="I8" s="29">
        <f>SUM(G8:H8)</f>
        <v>190.38863351441705</v>
      </c>
      <c r="J8" s="14" t="s">
        <v>37</v>
      </c>
      <c r="K8" s="14">
        <v>253.9</v>
      </c>
      <c r="L8" s="14">
        <v>239.3</v>
      </c>
      <c r="M8" s="16">
        <f>K8/L8*100</f>
        <v>106.10112829084829</v>
      </c>
      <c r="N8" s="16">
        <f>200-M8</f>
        <v>93.898871709151706</v>
      </c>
      <c r="O8" s="14">
        <v>100</v>
      </c>
      <c r="P8" s="16">
        <f>SUM(N8:O8)</f>
        <v>193.89887170915171</v>
      </c>
      <c r="Q8" s="17" t="s">
        <v>76</v>
      </c>
      <c r="R8" s="17">
        <v>2</v>
      </c>
      <c r="S8" s="17">
        <v>108.1</v>
      </c>
      <c r="T8" s="19">
        <f>M8</f>
        <v>106.10112829084829</v>
      </c>
      <c r="U8" s="20">
        <f>P8</f>
        <v>193.89887170915171</v>
      </c>
      <c r="V8" s="100">
        <v>2</v>
      </c>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row>
    <row r="9" spans="1:65" s="11" customFormat="1" x14ac:dyDescent="0.2">
      <c r="A9" s="24" t="s">
        <v>98</v>
      </c>
      <c r="B9" s="23" t="s">
        <v>27</v>
      </c>
      <c r="C9" s="28" t="s">
        <v>37</v>
      </c>
      <c r="F9" s="29">
        <v>0</v>
      </c>
      <c r="G9" s="28">
        <v>0</v>
      </c>
      <c r="H9" s="28">
        <v>100</v>
      </c>
      <c r="I9" s="28">
        <f t="shared" ref="I9:I29" si="0">SUM(G9:H9)</f>
        <v>100</v>
      </c>
      <c r="J9" s="14" t="s">
        <v>37</v>
      </c>
      <c r="K9" s="14">
        <v>259.39999999999998</v>
      </c>
      <c r="L9" s="14">
        <v>239.3</v>
      </c>
      <c r="M9" s="16">
        <f>K9/L9*100</f>
        <v>108.39949853740075</v>
      </c>
      <c r="N9" s="16">
        <f>200-M9</f>
        <v>91.600501462599254</v>
      </c>
      <c r="O9" s="14">
        <v>95</v>
      </c>
      <c r="P9" s="16">
        <f>SUM(N9:O9)</f>
        <v>186.60050146259925</v>
      </c>
      <c r="Q9" s="17" t="s">
        <v>76</v>
      </c>
      <c r="R9" s="17">
        <v>1</v>
      </c>
      <c r="S9" s="17">
        <v>106.6</v>
      </c>
      <c r="T9" s="99">
        <v>106.1</v>
      </c>
      <c r="U9" s="20">
        <f>P9</f>
        <v>186.60050146259925</v>
      </c>
      <c r="V9" s="100">
        <v>3</v>
      </c>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row>
    <row r="10" spans="1:65" s="11" customFormat="1" x14ac:dyDescent="0.2">
      <c r="A10" s="22" t="s">
        <v>99</v>
      </c>
      <c r="B10" s="23" t="s">
        <v>34</v>
      </c>
      <c r="C10" s="28" t="s">
        <v>58</v>
      </c>
      <c r="D10" s="28">
        <v>47.4</v>
      </c>
      <c r="E10" s="28">
        <v>35.700000000000003</v>
      </c>
      <c r="F10" s="29">
        <f t="shared" ref="F10:F29" si="1">D10/E10*100</f>
        <v>132.77310924369746</v>
      </c>
      <c r="G10" s="29">
        <f t="shared" ref="G10:G29" si="2">200-F10</f>
        <v>67.226890756302538</v>
      </c>
      <c r="H10" s="28">
        <v>95</v>
      </c>
      <c r="I10" s="29">
        <f t="shared" si="0"/>
        <v>162.22689075630254</v>
      </c>
      <c r="J10" s="14" t="s">
        <v>58</v>
      </c>
      <c r="K10" s="14">
        <v>39.5</v>
      </c>
      <c r="L10" s="14">
        <v>35.700000000000003</v>
      </c>
      <c r="M10" s="16">
        <f>K10/L10*100</f>
        <v>110.64425770308122</v>
      </c>
      <c r="N10" s="16">
        <f>200-M10</f>
        <v>89.355742296918777</v>
      </c>
      <c r="O10" s="14">
        <v>95</v>
      </c>
      <c r="P10" s="16">
        <f>SUM(N10:O10)</f>
        <v>184.35574229691878</v>
      </c>
      <c r="Q10" s="17" t="s">
        <v>100</v>
      </c>
      <c r="R10" s="17">
        <v>2</v>
      </c>
      <c r="S10" s="17">
        <v>108.7</v>
      </c>
      <c r="T10" s="19">
        <f>S10</f>
        <v>108.7</v>
      </c>
      <c r="U10" s="20">
        <f>P10</f>
        <v>184.35574229691878</v>
      </c>
      <c r="V10" s="100">
        <v>4</v>
      </c>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row>
    <row r="11" spans="1:65" s="11" customFormat="1" x14ac:dyDescent="0.2">
      <c r="A11" s="24" t="s">
        <v>121</v>
      </c>
      <c r="B11" s="23" t="s">
        <v>27</v>
      </c>
      <c r="C11" s="28" t="s">
        <v>46</v>
      </c>
      <c r="D11" s="28">
        <v>242.6</v>
      </c>
      <c r="E11" s="28">
        <v>216.1</v>
      </c>
      <c r="F11" s="29">
        <f t="shared" si="1"/>
        <v>112.26284127718648</v>
      </c>
      <c r="G11" s="29">
        <f t="shared" si="2"/>
        <v>87.737158722813518</v>
      </c>
      <c r="H11" s="28">
        <v>95</v>
      </c>
      <c r="I11" s="29">
        <f t="shared" si="0"/>
        <v>182.73715872281352</v>
      </c>
      <c r="M11" s="31"/>
      <c r="Q11" s="17" t="s">
        <v>122</v>
      </c>
      <c r="R11" s="17">
        <v>2</v>
      </c>
      <c r="S11" s="17">
        <v>107.9</v>
      </c>
      <c r="T11" s="99">
        <v>106.2</v>
      </c>
      <c r="U11" s="20">
        <f>I11</f>
        <v>182.73715872281352</v>
      </c>
      <c r="V11" s="100">
        <v>5</v>
      </c>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row>
    <row r="12" spans="1:65" s="11" customFormat="1" x14ac:dyDescent="0.2">
      <c r="A12" s="24" t="s">
        <v>130</v>
      </c>
      <c r="B12" s="23" t="s">
        <v>124</v>
      </c>
      <c r="C12" s="28" t="s">
        <v>46</v>
      </c>
      <c r="D12" s="28">
        <v>246.6</v>
      </c>
      <c r="E12" s="28">
        <v>216.1</v>
      </c>
      <c r="F12" s="29">
        <f t="shared" si="1"/>
        <v>114.11383618695048</v>
      </c>
      <c r="G12" s="29">
        <f t="shared" si="2"/>
        <v>85.886163813049521</v>
      </c>
      <c r="H12" s="28">
        <v>90</v>
      </c>
      <c r="I12" s="29">
        <f t="shared" si="0"/>
        <v>175.88616381304951</v>
      </c>
      <c r="J12" s="14" t="s">
        <v>46</v>
      </c>
      <c r="K12" s="14">
        <v>235.7</v>
      </c>
      <c r="L12" s="14">
        <v>216.1</v>
      </c>
      <c r="M12" s="16">
        <f t="shared" ref="M12:M17" si="3">K12/L12*100</f>
        <v>109.06987505784357</v>
      </c>
      <c r="N12" s="16">
        <f t="shared" ref="N12:N17" si="4">200-M12</f>
        <v>90.930124942156425</v>
      </c>
      <c r="O12" s="14">
        <v>90</v>
      </c>
      <c r="P12" s="16">
        <f t="shared" ref="P12:P17" si="5">SUM(N12:O12)</f>
        <v>180.93012494215643</v>
      </c>
      <c r="Q12" s="17" t="s">
        <v>122</v>
      </c>
      <c r="R12" s="17">
        <v>1</v>
      </c>
      <c r="S12" s="17">
        <v>106.3</v>
      </c>
      <c r="T12" s="19">
        <f>S12</f>
        <v>106.3</v>
      </c>
      <c r="U12" s="20">
        <f>P12</f>
        <v>180.93012494215643</v>
      </c>
      <c r="V12" s="100">
        <v>6</v>
      </c>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row>
    <row r="13" spans="1:65" s="11" customFormat="1" x14ac:dyDescent="0.2">
      <c r="A13" s="37" t="s">
        <v>108</v>
      </c>
      <c r="B13" s="23" t="s">
        <v>27</v>
      </c>
      <c r="C13" s="28" t="s">
        <v>31</v>
      </c>
      <c r="D13" s="28">
        <v>130.30000000000001</v>
      </c>
      <c r="E13" s="28">
        <v>115.1</v>
      </c>
      <c r="F13" s="29">
        <f t="shared" si="1"/>
        <v>113.20590790616856</v>
      </c>
      <c r="G13" s="29">
        <f t="shared" si="2"/>
        <v>86.794092093831438</v>
      </c>
      <c r="H13" s="28">
        <v>100</v>
      </c>
      <c r="I13" s="29">
        <f t="shared" si="0"/>
        <v>186.79409209383144</v>
      </c>
      <c r="J13" s="14" t="s">
        <v>31</v>
      </c>
      <c r="K13" s="14">
        <v>128.4</v>
      </c>
      <c r="L13" s="14">
        <v>115.1</v>
      </c>
      <c r="M13" s="16">
        <f t="shared" si="3"/>
        <v>111.55516941789749</v>
      </c>
      <c r="N13" s="16">
        <f t="shared" si="4"/>
        <v>88.444830582102512</v>
      </c>
      <c r="O13" s="14">
        <v>90</v>
      </c>
      <c r="P13" s="16">
        <f t="shared" si="5"/>
        <v>178.4448305821025</v>
      </c>
      <c r="Q13" s="17" t="s">
        <v>270</v>
      </c>
      <c r="R13" s="17">
        <v>1</v>
      </c>
      <c r="S13" s="17"/>
      <c r="T13" s="19">
        <f>M13</f>
        <v>111.55516941789749</v>
      </c>
      <c r="U13" s="20">
        <f t="shared" ref="U13:U20" si="6">I13</f>
        <v>186.79409209383144</v>
      </c>
      <c r="V13" s="85">
        <v>7</v>
      </c>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row>
    <row r="14" spans="1:65" s="11" customFormat="1" x14ac:dyDescent="0.2">
      <c r="A14" s="22" t="s">
        <v>93</v>
      </c>
      <c r="B14" s="23" t="s">
        <v>34</v>
      </c>
      <c r="C14" s="28" t="s">
        <v>25</v>
      </c>
      <c r="D14" s="28">
        <v>56.5</v>
      </c>
      <c r="E14" s="28">
        <v>48.6</v>
      </c>
      <c r="F14" s="29">
        <f>D14/E14*100</f>
        <v>116.25514403292181</v>
      </c>
      <c r="G14" s="29">
        <f>200-F14</f>
        <v>83.744855967078195</v>
      </c>
      <c r="H14" s="28">
        <v>100</v>
      </c>
      <c r="I14" s="29">
        <f>SUM(G14:H14)</f>
        <v>183.74485596707819</v>
      </c>
      <c r="J14" s="14" t="s">
        <v>25</v>
      </c>
      <c r="K14" s="14">
        <v>55.5</v>
      </c>
      <c r="L14" s="14">
        <v>48.6</v>
      </c>
      <c r="M14" s="16">
        <f t="shared" si="3"/>
        <v>114.19753086419753</v>
      </c>
      <c r="N14" s="16">
        <f t="shared" si="4"/>
        <v>85.802469135802468</v>
      </c>
      <c r="O14" s="14">
        <v>100</v>
      </c>
      <c r="P14" s="16">
        <f t="shared" si="5"/>
        <v>185.80246913580248</v>
      </c>
      <c r="Q14" s="17" t="s">
        <v>265</v>
      </c>
      <c r="R14" s="17">
        <v>3</v>
      </c>
      <c r="S14" s="17">
        <v>116</v>
      </c>
      <c r="T14" s="19">
        <f>M14</f>
        <v>114.19753086419753</v>
      </c>
      <c r="U14" s="20">
        <f>P14</f>
        <v>185.80246913580248</v>
      </c>
      <c r="V14" s="85">
        <v>8</v>
      </c>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row>
    <row r="15" spans="1:65" s="11" customFormat="1" x14ac:dyDescent="0.2">
      <c r="A15" s="22" t="s">
        <v>149</v>
      </c>
      <c r="B15" s="11" t="s">
        <v>40</v>
      </c>
      <c r="D15" s="12"/>
      <c r="E15" s="27"/>
      <c r="F15" s="27"/>
      <c r="G15" s="27"/>
      <c r="H15" s="27"/>
      <c r="J15" s="14" t="s">
        <v>150</v>
      </c>
      <c r="K15" s="14">
        <v>53.1</v>
      </c>
      <c r="L15" s="14">
        <v>46</v>
      </c>
      <c r="M15" s="16">
        <f t="shared" si="3"/>
        <v>115.43478260869566</v>
      </c>
      <c r="N15" s="16">
        <f t="shared" si="4"/>
        <v>84.565217391304344</v>
      </c>
      <c r="O15" s="14">
        <v>100</v>
      </c>
      <c r="P15" s="16">
        <f t="shared" si="5"/>
        <v>184.56521739130434</v>
      </c>
      <c r="Q15" s="17" t="s">
        <v>29</v>
      </c>
      <c r="R15" s="17">
        <v>1</v>
      </c>
      <c r="S15" s="17"/>
      <c r="T15" s="19">
        <f>M15</f>
        <v>115.43478260869566</v>
      </c>
      <c r="U15" s="20">
        <f>P15</f>
        <v>184.56521739130434</v>
      </c>
      <c r="V15" s="85">
        <v>9</v>
      </c>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row>
    <row r="16" spans="1:65" s="11" customFormat="1" x14ac:dyDescent="0.2">
      <c r="A16" s="22" t="s">
        <v>123</v>
      </c>
      <c r="B16" s="23" t="s">
        <v>124</v>
      </c>
      <c r="C16" s="28" t="s">
        <v>37</v>
      </c>
      <c r="D16" s="28">
        <v>281.39999999999998</v>
      </c>
      <c r="E16" s="28">
        <v>239.3</v>
      </c>
      <c r="F16" s="29">
        <f>D16/E16*100</f>
        <v>117.59297952361052</v>
      </c>
      <c r="G16" s="29">
        <f>200-F16</f>
        <v>82.407020476389476</v>
      </c>
      <c r="H16" s="28">
        <v>100</v>
      </c>
      <c r="I16" s="29">
        <f>SUM(G16:H16)</f>
        <v>182.40702047638948</v>
      </c>
      <c r="J16" s="14" t="s">
        <v>37</v>
      </c>
      <c r="K16" s="14">
        <v>269.2</v>
      </c>
      <c r="L16" s="14">
        <v>239.3</v>
      </c>
      <c r="M16" s="16">
        <f t="shared" si="3"/>
        <v>112.49477643125783</v>
      </c>
      <c r="N16" s="16">
        <f t="shared" si="4"/>
        <v>87.505223568742167</v>
      </c>
      <c r="O16" s="14">
        <v>90</v>
      </c>
      <c r="P16" s="16">
        <f t="shared" si="5"/>
        <v>177.50522356874217</v>
      </c>
      <c r="Q16" s="17" t="s">
        <v>267</v>
      </c>
      <c r="R16" s="17">
        <v>3</v>
      </c>
      <c r="S16" s="17">
        <v>112.3</v>
      </c>
      <c r="T16" s="99">
        <v>108.9</v>
      </c>
      <c r="U16" s="20">
        <f>I16</f>
        <v>182.40702047638948</v>
      </c>
      <c r="V16" s="85">
        <v>10</v>
      </c>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row>
    <row r="17" spans="1:92" s="11" customFormat="1" x14ac:dyDescent="0.2">
      <c r="A17" s="22" t="s">
        <v>114</v>
      </c>
      <c r="B17" s="23" t="s">
        <v>40</v>
      </c>
      <c r="C17" s="28" t="s">
        <v>25</v>
      </c>
      <c r="D17" s="28">
        <v>58</v>
      </c>
      <c r="E17" s="28">
        <v>48.6</v>
      </c>
      <c r="F17" s="29">
        <f>D17/E17*100</f>
        <v>119.34156378600822</v>
      </c>
      <c r="G17" s="29">
        <f>200-F17</f>
        <v>80.658436213991777</v>
      </c>
      <c r="H17" s="28">
        <v>100</v>
      </c>
      <c r="I17" s="29">
        <f>SUM(G17:H17)</f>
        <v>180.65843621399176</v>
      </c>
      <c r="J17" s="14" t="s">
        <v>25</v>
      </c>
      <c r="K17" s="14">
        <v>59</v>
      </c>
      <c r="L17" s="14">
        <v>48.6</v>
      </c>
      <c r="M17" s="16">
        <f t="shared" si="3"/>
        <v>121.3991769547325</v>
      </c>
      <c r="N17" s="16">
        <f t="shared" si="4"/>
        <v>78.600823045267504</v>
      </c>
      <c r="O17" s="14">
        <v>95</v>
      </c>
      <c r="P17" s="16">
        <f t="shared" si="5"/>
        <v>173.6008230452675</v>
      </c>
      <c r="Q17" s="17" t="s">
        <v>115</v>
      </c>
      <c r="R17" s="17">
        <v>3</v>
      </c>
      <c r="S17" s="17">
        <v>114.6</v>
      </c>
      <c r="T17" s="99">
        <v>108.6</v>
      </c>
      <c r="U17" s="20">
        <f>I17</f>
        <v>180.65843621399176</v>
      </c>
      <c r="V17" s="85">
        <v>11</v>
      </c>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row>
    <row r="18" spans="1:92" s="11" customFormat="1" x14ac:dyDescent="0.2">
      <c r="A18" s="37" t="s">
        <v>138</v>
      </c>
      <c r="B18" s="23" t="s">
        <v>34</v>
      </c>
      <c r="C18" s="28" t="s">
        <v>31</v>
      </c>
      <c r="D18" s="28">
        <v>133.1</v>
      </c>
      <c r="E18" s="28">
        <v>115.1</v>
      </c>
      <c r="F18" s="29">
        <f>D18/E18*100</f>
        <v>115.6385751520417</v>
      </c>
      <c r="G18" s="29">
        <f>200-F18</f>
        <v>84.361424847958304</v>
      </c>
      <c r="H18" s="28">
        <v>95</v>
      </c>
      <c r="I18" s="29">
        <f>SUM(G18:H18)</f>
        <v>179.36142484795829</v>
      </c>
      <c r="M18" s="31"/>
      <c r="Q18" s="17" t="s">
        <v>266</v>
      </c>
      <c r="R18" s="17">
        <v>2</v>
      </c>
      <c r="S18" s="17"/>
      <c r="T18" s="19">
        <f>F18</f>
        <v>115.6385751520417</v>
      </c>
      <c r="U18" s="20">
        <f>I18</f>
        <v>179.36142484795829</v>
      </c>
      <c r="V18" s="85">
        <v>12</v>
      </c>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row>
    <row r="19" spans="1:92" s="11" customFormat="1" x14ac:dyDescent="0.2">
      <c r="A19" s="22" t="s">
        <v>129</v>
      </c>
      <c r="B19" s="23" t="s">
        <v>57</v>
      </c>
      <c r="C19" s="28" t="s">
        <v>25</v>
      </c>
      <c r="D19" s="28">
        <v>59.3</v>
      </c>
      <c r="E19" s="28">
        <v>48.6</v>
      </c>
      <c r="F19" s="29">
        <f t="shared" si="1"/>
        <v>122.01646090534979</v>
      </c>
      <c r="G19" s="29">
        <f t="shared" si="2"/>
        <v>77.983539094650212</v>
      </c>
      <c r="H19" s="28">
        <v>100</v>
      </c>
      <c r="I19" s="29">
        <f t="shared" si="0"/>
        <v>177.98353909465021</v>
      </c>
      <c r="M19" s="31"/>
      <c r="Q19" s="17" t="s">
        <v>115</v>
      </c>
      <c r="R19" s="17">
        <v>2</v>
      </c>
      <c r="S19" s="17">
        <v>114.6</v>
      </c>
      <c r="T19" s="99">
        <v>113.6</v>
      </c>
      <c r="U19" s="20">
        <f t="shared" si="6"/>
        <v>177.98353909465021</v>
      </c>
      <c r="V19" s="85">
        <v>13</v>
      </c>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row>
    <row r="20" spans="1:92" s="11" customFormat="1" x14ac:dyDescent="0.2">
      <c r="A20" s="24" t="s">
        <v>155</v>
      </c>
      <c r="B20" s="23" t="s">
        <v>124</v>
      </c>
      <c r="C20" s="28" t="s">
        <v>46</v>
      </c>
      <c r="D20" s="28">
        <v>252.3</v>
      </c>
      <c r="E20" s="28">
        <v>216.1</v>
      </c>
      <c r="F20" s="29">
        <f t="shared" si="1"/>
        <v>116.75150393336421</v>
      </c>
      <c r="G20" s="29">
        <f t="shared" si="2"/>
        <v>83.248496066635795</v>
      </c>
      <c r="H20" s="28">
        <v>90</v>
      </c>
      <c r="I20" s="29">
        <f t="shared" si="0"/>
        <v>173.24849606663579</v>
      </c>
      <c r="M20" s="31"/>
      <c r="Q20" s="17" t="s">
        <v>269</v>
      </c>
      <c r="R20" s="17">
        <v>2</v>
      </c>
      <c r="S20" s="17">
        <v>111</v>
      </c>
      <c r="T20" s="19">
        <f>S20</f>
        <v>111</v>
      </c>
      <c r="U20" s="20">
        <f t="shared" si="6"/>
        <v>173.24849606663579</v>
      </c>
      <c r="V20" s="85">
        <v>14</v>
      </c>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row>
    <row r="21" spans="1:92" s="11" customFormat="1" x14ac:dyDescent="0.2">
      <c r="A21" s="37" t="s">
        <v>156</v>
      </c>
      <c r="B21" s="25" t="s">
        <v>84</v>
      </c>
      <c r="C21" s="28" t="s">
        <v>37</v>
      </c>
      <c r="D21" s="41">
        <v>293.2</v>
      </c>
      <c r="E21" s="28">
        <v>239.3</v>
      </c>
      <c r="F21" s="29">
        <f t="shared" si="1"/>
        <v>122.52402841621395</v>
      </c>
      <c r="G21" s="29">
        <f t="shared" si="2"/>
        <v>77.475971583786048</v>
      </c>
      <c r="H21" s="28">
        <v>95</v>
      </c>
      <c r="I21" s="29">
        <f t="shared" si="0"/>
        <v>172.47597158378605</v>
      </c>
      <c r="K21" s="43"/>
      <c r="M21" s="31"/>
      <c r="Q21" s="17" t="s">
        <v>76</v>
      </c>
      <c r="R21" s="17">
        <v>3</v>
      </c>
      <c r="S21" s="17">
        <v>113.7</v>
      </c>
      <c r="T21" s="19">
        <f>S21</f>
        <v>113.7</v>
      </c>
      <c r="U21" s="20">
        <f>I21</f>
        <v>172.47597158378605</v>
      </c>
      <c r="V21" s="85">
        <v>15</v>
      </c>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row>
    <row r="22" spans="1:92" s="11" customFormat="1" x14ac:dyDescent="0.2">
      <c r="A22" s="37" t="s">
        <v>82</v>
      </c>
      <c r="B22" s="25" t="s">
        <v>40</v>
      </c>
      <c r="C22" s="28" t="s">
        <v>46</v>
      </c>
      <c r="D22" s="28">
        <v>236.2</v>
      </c>
      <c r="E22" s="28">
        <v>212.7</v>
      </c>
      <c r="F22" s="29">
        <f>D22/E22*100</f>
        <v>111.04842501175365</v>
      </c>
      <c r="G22" s="29">
        <f>200-F22</f>
        <v>88.95157498824635</v>
      </c>
      <c r="H22" s="28">
        <v>95</v>
      </c>
      <c r="I22" s="29">
        <f>SUM(G22:H22)</f>
        <v>183.95157498824636</v>
      </c>
      <c r="J22" s="14" t="s">
        <v>46</v>
      </c>
      <c r="K22" s="14">
        <v>230.8</v>
      </c>
      <c r="L22" s="14">
        <v>212.7</v>
      </c>
      <c r="M22" s="16">
        <f>K22/L22*100</f>
        <v>108.50963798777622</v>
      </c>
      <c r="N22" s="16">
        <f>200-M22</f>
        <v>91.490362012223784</v>
      </c>
      <c r="O22" s="14">
        <v>100</v>
      </c>
      <c r="P22" s="16">
        <f>SUM(N22:O22)</f>
        <v>191.49036201222378</v>
      </c>
      <c r="Q22" s="17"/>
      <c r="R22" s="17"/>
      <c r="S22" s="17"/>
      <c r="T22" s="99">
        <v>107.9</v>
      </c>
      <c r="U22" s="20">
        <f>P22</f>
        <v>191.49036201222378</v>
      </c>
      <c r="V22" s="81">
        <v>16</v>
      </c>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row>
    <row r="23" spans="1:92" s="11" customFormat="1" x14ac:dyDescent="0.2">
      <c r="A23" s="22" t="s">
        <v>81</v>
      </c>
      <c r="B23" s="11" t="s">
        <v>27</v>
      </c>
      <c r="C23" s="28" t="s">
        <v>46</v>
      </c>
      <c r="D23" s="28">
        <v>230.9</v>
      </c>
      <c r="E23" s="28">
        <v>207.4</v>
      </c>
      <c r="F23" s="29">
        <f t="shared" si="1"/>
        <v>111.33076181292189</v>
      </c>
      <c r="G23" s="29">
        <f t="shared" si="2"/>
        <v>88.669238187078108</v>
      </c>
      <c r="H23" s="28">
        <v>100</v>
      </c>
      <c r="I23" s="29">
        <f t="shared" ref="I23" si="7">SUM(G23:H23)</f>
        <v>188.66923818707812</v>
      </c>
      <c r="J23" s="14" t="s">
        <v>46</v>
      </c>
      <c r="K23" s="14">
        <v>229.7</v>
      </c>
      <c r="L23" s="14">
        <v>207.4</v>
      </c>
      <c r="M23" s="16">
        <f t="shared" ref="M23" si="8">K23/L23*100</f>
        <v>110.75216972034714</v>
      </c>
      <c r="N23" s="16">
        <f t="shared" ref="N23" si="9">200-M23</f>
        <v>89.24783027965286</v>
      </c>
      <c r="O23" s="15">
        <v>90</v>
      </c>
      <c r="P23" s="16">
        <f t="shared" ref="P23" si="10">SUM(N23:O23)</f>
        <v>179.24783027965287</v>
      </c>
      <c r="Q23" s="17"/>
      <c r="R23" s="18"/>
      <c r="S23" s="18"/>
      <c r="T23" s="19">
        <f t="shared" ref="T23" si="11">M23</f>
        <v>110.75216972034714</v>
      </c>
      <c r="U23" s="20">
        <f>I23</f>
        <v>188.66923818707812</v>
      </c>
      <c r="V23" s="36">
        <v>17</v>
      </c>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row>
    <row r="24" spans="1:92" s="11" customFormat="1" x14ac:dyDescent="0.2">
      <c r="A24" s="24" t="s">
        <v>86</v>
      </c>
      <c r="B24" s="25" t="s">
        <v>40</v>
      </c>
      <c r="C24" s="28" t="s">
        <v>46</v>
      </c>
      <c r="D24" s="34">
        <v>236.8</v>
      </c>
      <c r="E24" s="28">
        <v>212.7</v>
      </c>
      <c r="F24" s="29">
        <f t="shared" si="1"/>
        <v>111.33051245886224</v>
      </c>
      <c r="G24" s="29">
        <f t="shared" si="2"/>
        <v>88.669487541137755</v>
      </c>
      <c r="H24" s="28">
        <v>100</v>
      </c>
      <c r="I24" s="29">
        <f t="shared" si="0"/>
        <v>188.66948754113776</v>
      </c>
      <c r="K24" s="25"/>
      <c r="M24" s="31"/>
      <c r="Q24" s="17"/>
      <c r="R24" s="17"/>
      <c r="S24" s="17"/>
      <c r="T24" s="99">
        <v>108.1</v>
      </c>
      <c r="U24" s="20">
        <f>I24</f>
        <v>188.66948754113776</v>
      </c>
      <c r="V24" s="84">
        <v>18</v>
      </c>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row>
    <row r="25" spans="1:92" s="11" customFormat="1" x14ac:dyDescent="0.2">
      <c r="A25" s="24" t="s">
        <v>88</v>
      </c>
      <c r="B25" s="23" t="s">
        <v>34</v>
      </c>
      <c r="C25" s="28" t="s">
        <v>46</v>
      </c>
      <c r="D25" s="28">
        <v>236.2</v>
      </c>
      <c r="E25" s="28">
        <v>212.7</v>
      </c>
      <c r="F25" s="29">
        <f t="shared" si="1"/>
        <v>111.04842501175365</v>
      </c>
      <c r="G25" s="29">
        <f t="shared" si="2"/>
        <v>88.95157498824635</v>
      </c>
      <c r="H25" s="28">
        <v>95</v>
      </c>
      <c r="I25" s="29">
        <f t="shared" si="0"/>
        <v>183.95157498824636</v>
      </c>
      <c r="J25" s="14" t="s">
        <v>46</v>
      </c>
      <c r="K25" s="14">
        <v>227.8</v>
      </c>
      <c r="L25" s="14">
        <v>212.7</v>
      </c>
      <c r="M25" s="16">
        <f>K25/L25*100</f>
        <v>107.0992007522332</v>
      </c>
      <c r="N25" s="16">
        <f>200-M25</f>
        <v>92.900799247766798</v>
      </c>
      <c r="O25" s="14">
        <v>95</v>
      </c>
      <c r="P25" s="16">
        <f>SUM(N25:O25)</f>
        <v>187.9007992477668</v>
      </c>
      <c r="Q25" s="17"/>
      <c r="R25" s="17"/>
      <c r="S25" s="17"/>
      <c r="T25" s="19">
        <f>M25</f>
        <v>107.0992007522332</v>
      </c>
      <c r="U25" s="20">
        <f>P25</f>
        <v>187.9007992477668</v>
      </c>
      <c r="V25" s="81">
        <v>19</v>
      </c>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row>
    <row r="26" spans="1:92" s="11" customFormat="1" x14ac:dyDescent="0.2">
      <c r="A26" s="22" t="s">
        <v>80</v>
      </c>
      <c r="B26" s="11" t="s">
        <v>40</v>
      </c>
      <c r="C26" s="28" t="s">
        <v>25</v>
      </c>
      <c r="D26" s="28">
        <v>55.7</v>
      </c>
      <c r="E26" s="28">
        <v>47.4</v>
      </c>
      <c r="F26" s="29">
        <f>D26/E26*100</f>
        <v>117.51054852320677</v>
      </c>
      <c r="G26" s="29">
        <f>200-F26</f>
        <v>82.489451476793235</v>
      </c>
      <c r="H26" s="34">
        <v>100</v>
      </c>
      <c r="I26" s="29">
        <f t="shared" ref="I26" si="12">SUM(G26:H26)</f>
        <v>182.48945147679325</v>
      </c>
      <c r="J26" s="14" t="s">
        <v>25</v>
      </c>
      <c r="K26" s="14">
        <v>53.4</v>
      </c>
      <c r="L26" s="14">
        <v>47.4</v>
      </c>
      <c r="M26" s="16">
        <f t="shared" ref="M26" si="13">K26/L26*100</f>
        <v>112.65822784810126</v>
      </c>
      <c r="N26" s="16">
        <f t="shared" ref="N26" si="14">200-M26</f>
        <v>87.341772151898738</v>
      </c>
      <c r="O26" s="15">
        <v>100</v>
      </c>
      <c r="P26" s="16">
        <f t="shared" ref="P26" si="15">SUM(N26:O26)</f>
        <v>187.34177215189874</v>
      </c>
      <c r="Q26" s="17"/>
      <c r="R26" s="18"/>
      <c r="S26" s="18"/>
      <c r="T26" s="20">
        <f t="shared" ref="T26" si="16">M26</f>
        <v>112.65822784810126</v>
      </c>
      <c r="U26" s="87">
        <f>P26</f>
        <v>187.34177215189874</v>
      </c>
      <c r="V26" s="36">
        <v>20</v>
      </c>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row>
    <row r="27" spans="1:92" s="11" customFormat="1" x14ac:dyDescent="0.2">
      <c r="A27" s="24" t="s">
        <v>89</v>
      </c>
      <c r="B27" s="25" t="s">
        <v>24</v>
      </c>
      <c r="C27" s="28" t="s">
        <v>58</v>
      </c>
      <c r="D27" s="34">
        <v>44</v>
      </c>
      <c r="E27" s="28">
        <v>35.700000000000003</v>
      </c>
      <c r="F27" s="29">
        <f>D27/E27*100</f>
        <v>123.24929971988794</v>
      </c>
      <c r="G27" s="29">
        <f>200-F27</f>
        <v>76.750700280112056</v>
      </c>
      <c r="H27" s="28">
        <v>95</v>
      </c>
      <c r="I27" s="29">
        <f>SUM(G27:H27)</f>
        <v>171.75070028011206</v>
      </c>
      <c r="J27" s="14" t="s">
        <v>58</v>
      </c>
      <c r="K27" s="15">
        <v>38.6</v>
      </c>
      <c r="L27" s="14">
        <v>35.700000000000003</v>
      </c>
      <c r="M27" s="16">
        <f>K27/L27*100</f>
        <v>108.12324929971989</v>
      </c>
      <c r="N27" s="16">
        <f>200-M27</f>
        <v>91.876750700280112</v>
      </c>
      <c r="O27" s="14">
        <v>95</v>
      </c>
      <c r="P27" s="16">
        <f>SUM(N27:O27)</f>
        <v>186.87675070028013</v>
      </c>
      <c r="Q27" s="17" t="s">
        <v>90</v>
      </c>
      <c r="R27" s="17">
        <v>7</v>
      </c>
      <c r="S27" s="17">
        <v>107.3</v>
      </c>
      <c r="T27" s="19">
        <f>S27</f>
        <v>107.3</v>
      </c>
      <c r="U27" s="20">
        <f>P27</f>
        <v>186.87675070028013</v>
      </c>
      <c r="V27" s="81">
        <v>21</v>
      </c>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row>
    <row r="28" spans="1:92" s="11" customFormat="1" x14ac:dyDescent="0.2">
      <c r="A28" s="37" t="s">
        <v>103</v>
      </c>
      <c r="B28" s="25" t="s">
        <v>40</v>
      </c>
      <c r="C28" s="28" t="s">
        <v>31</v>
      </c>
      <c r="D28" s="28">
        <v>128.30000000000001</v>
      </c>
      <c r="E28" s="28">
        <v>113.2</v>
      </c>
      <c r="F28" s="29">
        <f t="shared" si="1"/>
        <v>113.33922261484099</v>
      </c>
      <c r="G28" s="29">
        <f t="shared" si="2"/>
        <v>86.660777385159008</v>
      </c>
      <c r="H28" s="28">
        <v>100</v>
      </c>
      <c r="I28" s="29">
        <f t="shared" si="0"/>
        <v>186.66077738515901</v>
      </c>
      <c r="M28" s="31"/>
      <c r="Q28" s="17" t="s">
        <v>271</v>
      </c>
      <c r="R28" s="17">
        <v>7</v>
      </c>
      <c r="S28" s="17">
        <v>110.5</v>
      </c>
      <c r="T28" s="99">
        <v>108.8</v>
      </c>
      <c r="U28" s="20">
        <f>I28</f>
        <v>186.66077738515901</v>
      </c>
      <c r="V28" s="36">
        <v>22</v>
      </c>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row>
    <row r="29" spans="1:92" s="11" customFormat="1" x14ac:dyDescent="0.2">
      <c r="A29" s="22" t="s">
        <v>92</v>
      </c>
      <c r="B29" s="11" t="s">
        <v>40</v>
      </c>
      <c r="C29" s="28" t="s">
        <v>58</v>
      </c>
      <c r="D29" s="28">
        <v>44.4</v>
      </c>
      <c r="E29" s="28">
        <v>35.700000000000003</v>
      </c>
      <c r="F29" s="29">
        <f t="shared" si="1"/>
        <v>124.36974789915965</v>
      </c>
      <c r="G29" s="29">
        <f t="shared" si="2"/>
        <v>75.630252100840352</v>
      </c>
      <c r="H29" s="28">
        <v>90</v>
      </c>
      <c r="I29" s="29">
        <f t="shared" si="0"/>
        <v>165.63025210084035</v>
      </c>
      <c r="J29" s="14" t="s">
        <v>58</v>
      </c>
      <c r="K29" s="14">
        <v>38.799999999999997</v>
      </c>
      <c r="L29" s="14">
        <v>35.700000000000003</v>
      </c>
      <c r="M29" s="16">
        <f t="shared" ref="M29:M37" si="17">K29/L29*100</f>
        <v>108.68347338935574</v>
      </c>
      <c r="N29" s="16">
        <f t="shared" ref="N29:N37" si="18">200-M29</f>
        <v>91.31652661064426</v>
      </c>
      <c r="O29" s="14">
        <v>95</v>
      </c>
      <c r="P29" s="16">
        <f t="shared" ref="P29:P37" si="19">SUM(N29:O29)</f>
        <v>186.31652661064425</v>
      </c>
      <c r="Q29" s="17" t="s">
        <v>90</v>
      </c>
      <c r="R29" s="17">
        <v>7</v>
      </c>
      <c r="S29" s="17">
        <v>105.3</v>
      </c>
      <c r="T29" s="99">
        <v>103.4</v>
      </c>
      <c r="U29" s="20">
        <f>P29</f>
        <v>186.31652661064425</v>
      </c>
      <c r="V29" s="81">
        <v>23</v>
      </c>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row>
    <row r="30" spans="1:92" s="11" customFormat="1" x14ac:dyDescent="0.2">
      <c r="A30" s="24" t="s">
        <v>106</v>
      </c>
      <c r="B30" s="23" t="s">
        <v>24</v>
      </c>
      <c r="C30" s="28" t="s">
        <v>37</v>
      </c>
      <c r="D30" s="28">
        <v>283.5</v>
      </c>
      <c r="E30" s="28">
        <v>239.3</v>
      </c>
      <c r="F30" s="29">
        <f>D30/E30*100</f>
        <v>118.47053907229419</v>
      </c>
      <c r="G30" s="29">
        <f>200-F30</f>
        <v>81.529460927705813</v>
      </c>
      <c r="H30" s="28">
        <v>100</v>
      </c>
      <c r="I30" s="29">
        <f>SUM(G30:H30)</f>
        <v>181.52946092770583</v>
      </c>
      <c r="J30" s="14" t="s">
        <v>37</v>
      </c>
      <c r="K30" s="14">
        <v>261.7</v>
      </c>
      <c r="L30" s="14">
        <v>239.3</v>
      </c>
      <c r="M30" s="16">
        <f t="shared" si="17"/>
        <v>109.36063518595904</v>
      </c>
      <c r="N30" s="16">
        <f t="shared" si="18"/>
        <v>90.63936481404096</v>
      </c>
      <c r="O30" s="14">
        <v>95</v>
      </c>
      <c r="P30" s="16">
        <f t="shared" si="19"/>
        <v>185.63936481404096</v>
      </c>
      <c r="Q30" s="88" t="s">
        <v>284</v>
      </c>
      <c r="R30" s="88">
        <v>4</v>
      </c>
      <c r="S30" s="88">
        <v>111</v>
      </c>
      <c r="T30" s="99">
        <v>107.7</v>
      </c>
      <c r="U30" s="20">
        <f>P30</f>
        <v>185.63936481404096</v>
      </c>
      <c r="V30" s="81">
        <v>24</v>
      </c>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row>
    <row r="31" spans="1:92" s="11" customFormat="1" x14ac:dyDescent="0.2">
      <c r="A31" s="24" t="s">
        <v>109</v>
      </c>
      <c r="B31" s="25" t="s">
        <v>40</v>
      </c>
      <c r="J31" s="14" t="s">
        <v>110</v>
      </c>
      <c r="K31" s="14">
        <v>48.1</v>
      </c>
      <c r="L31" s="14">
        <v>41.9</v>
      </c>
      <c r="M31" s="16">
        <f t="shared" si="17"/>
        <v>114.79713603818615</v>
      </c>
      <c r="N31" s="16">
        <f t="shared" si="18"/>
        <v>85.202863961813847</v>
      </c>
      <c r="O31" s="14">
        <v>100</v>
      </c>
      <c r="P31" s="16">
        <f t="shared" si="19"/>
        <v>185.20286396181385</v>
      </c>
      <c r="Q31" s="17" t="s">
        <v>275</v>
      </c>
      <c r="R31" s="17">
        <v>5</v>
      </c>
      <c r="S31" s="17">
        <v>110.6</v>
      </c>
      <c r="T31" s="99">
        <v>110.3</v>
      </c>
      <c r="U31" s="20">
        <f>P31</f>
        <v>185.20286396181385</v>
      </c>
      <c r="V31" s="36">
        <v>25</v>
      </c>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row>
    <row r="32" spans="1:92" s="11" customFormat="1" x14ac:dyDescent="0.2">
      <c r="A32" s="37" t="s">
        <v>96</v>
      </c>
      <c r="B32" s="25" t="s">
        <v>84</v>
      </c>
      <c r="C32" s="28" t="s">
        <v>58</v>
      </c>
      <c r="D32" s="41">
        <v>47.5</v>
      </c>
      <c r="E32" s="28">
        <v>35.700000000000003</v>
      </c>
      <c r="F32" s="29">
        <f t="shared" ref="F32:F40" si="20">D32/E32*100</f>
        <v>133.0532212885154</v>
      </c>
      <c r="G32" s="29">
        <f t="shared" ref="G32:G40" si="21">200-F32</f>
        <v>66.946778711484598</v>
      </c>
      <c r="H32" s="28">
        <v>100</v>
      </c>
      <c r="I32" s="29">
        <f t="shared" ref="I32:I40" si="22">SUM(G32:H32)</f>
        <v>166.9467787114846</v>
      </c>
      <c r="J32" s="14" t="s">
        <v>58</v>
      </c>
      <c r="K32" s="42">
        <v>39.200000000000003</v>
      </c>
      <c r="L32" s="14">
        <v>35.700000000000003</v>
      </c>
      <c r="M32" s="16">
        <f t="shared" si="17"/>
        <v>109.80392156862746</v>
      </c>
      <c r="N32" s="16">
        <f t="shared" si="18"/>
        <v>90.196078431372541</v>
      </c>
      <c r="O32" s="14">
        <v>95</v>
      </c>
      <c r="P32" s="16">
        <f t="shared" si="19"/>
        <v>185.19607843137254</v>
      </c>
      <c r="Q32" s="17" t="s">
        <v>63</v>
      </c>
      <c r="R32" s="17">
        <v>9</v>
      </c>
      <c r="S32" s="17">
        <v>114.4</v>
      </c>
      <c r="T32" s="99">
        <v>108.7</v>
      </c>
      <c r="U32" s="20">
        <f>P32</f>
        <v>185.19607843137254</v>
      </c>
      <c r="V32" s="36">
        <v>26</v>
      </c>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row>
    <row r="33" spans="1:65" s="11" customFormat="1" x14ac:dyDescent="0.2">
      <c r="A33" s="22" t="s">
        <v>117</v>
      </c>
      <c r="B33" s="23" t="s">
        <v>40</v>
      </c>
      <c r="C33" s="28" t="s">
        <v>31</v>
      </c>
      <c r="D33" s="28">
        <v>132.4</v>
      </c>
      <c r="E33" s="28">
        <v>115.1</v>
      </c>
      <c r="F33" s="29">
        <f t="shared" si="20"/>
        <v>115.03040834057343</v>
      </c>
      <c r="G33" s="29">
        <f t="shared" si="21"/>
        <v>84.96959165942657</v>
      </c>
      <c r="H33" s="28">
        <v>100</v>
      </c>
      <c r="I33" s="29">
        <f t="shared" si="22"/>
        <v>184.96959165942656</v>
      </c>
      <c r="J33" s="14" t="s">
        <v>31</v>
      </c>
      <c r="K33" s="14">
        <v>132.19999999999999</v>
      </c>
      <c r="L33" s="14">
        <v>115.1</v>
      </c>
      <c r="M33" s="16">
        <f t="shared" si="17"/>
        <v>114.85664639443962</v>
      </c>
      <c r="N33" s="16">
        <f t="shared" si="18"/>
        <v>85.143353605560378</v>
      </c>
      <c r="O33" s="14">
        <v>90</v>
      </c>
      <c r="P33" s="16">
        <f t="shared" si="19"/>
        <v>175.14335360556038</v>
      </c>
      <c r="Q33" s="17" t="s">
        <v>270</v>
      </c>
      <c r="R33" s="17">
        <v>7</v>
      </c>
      <c r="S33" s="17">
        <v>115.9</v>
      </c>
      <c r="T33" s="99">
        <v>112.7</v>
      </c>
      <c r="U33" s="20">
        <f>I33</f>
        <v>184.96959165942656</v>
      </c>
      <c r="V33" s="36">
        <v>27</v>
      </c>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row>
    <row r="34" spans="1:65" s="11" customFormat="1" x14ac:dyDescent="0.2">
      <c r="A34" s="24" t="s">
        <v>97</v>
      </c>
      <c r="B34" s="23" t="s">
        <v>57</v>
      </c>
      <c r="C34" s="28" t="s">
        <v>58</v>
      </c>
      <c r="D34" s="28">
        <v>46.1</v>
      </c>
      <c r="E34" s="28">
        <v>35.700000000000003</v>
      </c>
      <c r="F34" s="29">
        <f t="shared" si="20"/>
        <v>129.13165266106441</v>
      </c>
      <c r="G34" s="29">
        <f t="shared" si="21"/>
        <v>70.868347338935592</v>
      </c>
      <c r="H34" s="28">
        <v>95</v>
      </c>
      <c r="I34" s="29">
        <f t="shared" si="22"/>
        <v>165.86834733893559</v>
      </c>
      <c r="J34" s="14" t="s">
        <v>58</v>
      </c>
      <c r="K34" s="14">
        <v>39.299999999999997</v>
      </c>
      <c r="L34" s="14">
        <v>35.700000000000003</v>
      </c>
      <c r="M34" s="16">
        <f t="shared" si="17"/>
        <v>110.08403361344537</v>
      </c>
      <c r="N34" s="16">
        <f t="shared" si="18"/>
        <v>89.915966386554629</v>
      </c>
      <c r="O34" s="14">
        <v>95</v>
      </c>
      <c r="P34" s="16">
        <f t="shared" si="19"/>
        <v>184.91596638655463</v>
      </c>
      <c r="Q34" s="17"/>
      <c r="R34" s="17"/>
      <c r="S34" s="17"/>
      <c r="T34" s="19">
        <f t="shared" ref="T34" si="23">M34</f>
        <v>110.08403361344537</v>
      </c>
      <c r="U34" s="87">
        <f>P34</f>
        <v>184.91596638655463</v>
      </c>
      <c r="V34" s="36">
        <v>28</v>
      </c>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row>
    <row r="35" spans="1:65" s="11" customFormat="1" x14ac:dyDescent="0.2">
      <c r="A35" s="24" t="s">
        <v>101</v>
      </c>
      <c r="B35" s="25" t="s">
        <v>40</v>
      </c>
      <c r="C35" s="28" t="s">
        <v>48</v>
      </c>
      <c r="D35" s="28">
        <v>55.7</v>
      </c>
      <c r="E35" s="28">
        <v>40.4</v>
      </c>
      <c r="F35" s="29">
        <f t="shared" si="20"/>
        <v>137.87128712871288</v>
      </c>
      <c r="G35" s="29">
        <f t="shared" si="21"/>
        <v>62.128712871287121</v>
      </c>
      <c r="H35" s="28">
        <v>100</v>
      </c>
      <c r="I35" s="29">
        <f t="shared" si="22"/>
        <v>162.12871287128712</v>
      </c>
      <c r="J35" s="14" t="s">
        <v>48</v>
      </c>
      <c r="K35" s="14">
        <v>44.5</v>
      </c>
      <c r="L35" s="14">
        <v>40.4</v>
      </c>
      <c r="M35" s="16">
        <f t="shared" si="17"/>
        <v>110.14851485148516</v>
      </c>
      <c r="N35" s="16">
        <f t="shared" si="18"/>
        <v>89.85148514851484</v>
      </c>
      <c r="O35" s="14">
        <v>95</v>
      </c>
      <c r="P35" s="16">
        <f t="shared" si="19"/>
        <v>184.85148514851483</v>
      </c>
      <c r="Q35" s="17" t="s">
        <v>102</v>
      </c>
      <c r="R35" s="17">
        <v>5</v>
      </c>
      <c r="S35" s="17">
        <v>109.7</v>
      </c>
      <c r="T35" s="99">
        <v>104.5</v>
      </c>
      <c r="U35" s="20">
        <f>P35</f>
        <v>184.85148514851483</v>
      </c>
      <c r="V35" s="81">
        <v>29</v>
      </c>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row>
    <row r="36" spans="1:65" s="11" customFormat="1" x14ac:dyDescent="0.2">
      <c r="A36" s="24" t="s">
        <v>127</v>
      </c>
      <c r="B36" s="23" t="s">
        <v>124</v>
      </c>
      <c r="C36" s="28" t="s">
        <v>31</v>
      </c>
      <c r="D36" s="28">
        <v>134</v>
      </c>
      <c r="E36" s="28">
        <v>115.1</v>
      </c>
      <c r="F36" s="29">
        <f t="shared" si="20"/>
        <v>116.4205039096438</v>
      </c>
      <c r="G36" s="29">
        <f t="shared" si="21"/>
        <v>83.579496090356201</v>
      </c>
      <c r="H36" s="28">
        <v>100</v>
      </c>
      <c r="I36" s="29">
        <f t="shared" si="22"/>
        <v>183.5794960903562</v>
      </c>
      <c r="J36" s="14" t="s">
        <v>31</v>
      </c>
      <c r="K36" s="14">
        <v>128.4</v>
      </c>
      <c r="L36" s="14">
        <v>115.1</v>
      </c>
      <c r="M36" s="16">
        <f t="shared" si="17"/>
        <v>111.55516941789749</v>
      </c>
      <c r="N36" s="16">
        <f t="shared" si="18"/>
        <v>88.444830582102512</v>
      </c>
      <c r="O36" s="14">
        <v>95</v>
      </c>
      <c r="P36" s="16">
        <f t="shared" si="19"/>
        <v>183.4448305821025</v>
      </c>
      <c r="Q36" s="17" t="s">
        <v>128</v>
      </c>
      <c r="R36" s="17">
        <v>4</v>
      </c>
      <c r="S36" s="17">
        <v>111.7</v>
      </c>
      <c r="T36" s="99">
        <v>110.8</v>
      </c>
      <c r="U36" s="20">
        <f>P36</f>
        <v>183.4448305821025</v>
      </c>
      <c r="V36" s="36">
        <v>30</v>
      </c>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row>
    <row r="37" spans="1:65" s="11" customFormat="1" x14ac:dyDescent="0.2">
      <c r="A37" s="22" t="s">
        <v>91</v>
      </c>
      <c r="B37" s="23" t="s">
        <v>34</v>
      </c>
      <c r="C37" s="28" t="s">
        <v>25</v>
      </c>
      <c r="D37" s="28">
        <v>56.8</v>
      </c>
      <c r="E37" s="28">
        <v>47.4</v>
      </c>
      <c r="F37" s="29">
        <f t="shared" si="20"/>
        <v>119.83122362869199</v>
      </c>
      <c r="G37" s="29">
        <f t="shared" si="21"/>
        <v>80.168776371308013</v>
      </c>
      <c r="H37" s="28">
        <v>100</v>
      </c>
      <c r="I37" s="29">
        <f t="shared" si="22"/>
        <v>180.16877637130801</v>
      </c>
      <c r="J37" s="14" t="s">
        <v>25</v>
      </c>
      <c r="K37" s="14">
        <v>55.4</v>
      </c>
      <c r="L37" s="14">
        <v>47.4</v>
      </c>
      <c r="M37" s="16">
        <f t="shared" si="17"/>
        <v>116.87763713080169</v>
      </c>
      <c r="N37" s="16">
        <f t="shared" si="18"/>
        <v>83.122362869198312</v>
      </c>
      <c r="O37" s="14">
        <v>100</v>
      </c>
      <c r="P37" s="16">
        <f t="shared" si="19"/>
        <v>183.1223628691983</v>
      </c>
      <c r="Q37" s="17" t="s">
        <v>272</v>
      </c>
      <c r="R37" s="17">
        <v>6</v>
      </c>
      <c r="S37" s="17"/>
      <c r="T37" s="19">
        <f>M37</f>
        <v>116.87763713080169</v>
      </c>
      <c r="U37" s="87">
        <f>P37</f>
        <v>183.1223628691983</v>
      </c>
      <c r="V37" s="36">
        <v>31</v>
      </c>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row>
    <row r="38" spans="1:65" s="11" customFormat="1" x14ac:dyDescent="0.2">
      <c r="A38" s="24" t="s">
        <v>113</v>
      </c>
      <c r="B38" s="25" t="s">
        <v>24</v>
      </c>
      <c r="C38" s="28" t="s">
        <v>37</v>
      </c>
      <c r="D38" s="28">
        <v>267</v>
      </c>
      <c r="E38" s="28">
        <v>237.7</v>
      </c>
      <c r="F38" s="29">
        <f t="shared" si="20"/>
        <v>112.32646192679849</v>
      </c>
      <c r="G38" s="29">
        <f t="shared" si="21"/>
        <v>87.673538073201513</v>
      </c>
      <c r="H38" s="28">
        <v>95</v>
      </c>
      <c r="I38" s="29">
        <f t="shared" si="22"/>
        <v>182.67353807320151</v>
      </c>
      <c r="M38" s="31"/>
      <c r="Q38" s="17" t="s">
        <v>273</v>
      </c>
      <c r="R38" s="17">
        <v>6</v>
      </c>
      <c r="S38" s="17"/>
      <c r="T38" s="19">
        <f>F38</f>
        <v>112.32646192679849</v>
      </c>
      <c r="U38" s="20">
        <f>I38</f>
        <v>182.67353807320151</v>
      </c>
      <c r="V38" s="36">
        <v>32</v>
      </c>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row>
    <row r="39" spans="1:65" s="11" customFormat="1" x14ac:dyDescent="0.2">
      <c r="A39" s="24" t="s">
        <v>111</v>
      </c>
      <c r="B39" s="25" t="s">
        <v>40</v>
      </c>
      <c r="C39" s="28" t="s">
        <v>48</v>
      </c>
      <c r="D39" s="28">
        <v>58.7</v>
      </c>
      <c r="E39" s="28">
        <v>40.4</v>
      </c>
      <c r="F39" s="29">
        <f t="shared" si="20"/>
        <v>145.29702970297032</v>
      </c>
      <c r="G39" s="29">
        <f t="shared" si="21"/>
        <v>54.70297029702968</v>
      </c>
      <c r="H39" s="28">
        <v>100</v>
      </c>
      <c r="I39" s="29">
        <f t="shared" si="22"/>
        <v>154.70297029702968</v>
      </c>
      <c r="J39" s="14" t="s">
        <v>48</v>
      </c>
      <c r="K39" s="14">
        <v>45.4</v>
      </c>
      <c r="L39" s="14">
        <v>40.4</v>
      </c>
      <c r="M39" s="16">
        <f t="shared" ref="M39:M49" si="24">K39/L39*100</f>
        <v>112.37623762376239</v>
      </c>
      <c r="N39" s="16">
        <f t="shared" ref="N39:N49" si="25">200-M39</f>
        <v>87.623762376237607</v>
      </c>
      <c r="O39" s="14">
        <v>95</v>
      </c>
      <c r="P39" s="16">
        <f t="shared" ref="P39:P49" si="26">SUM(N39:O39)</f>
        <v>182.62376237623761</v>
      </c>
      <c r="Q39" s="17"/>
      <c r="R39" s="17"/>
      <c r="S39" s="17"/>
      <c r="T39" s="19">
        <f>M39</f>
        <v>112.37623762376239</v>
      </c>
      <c r="U39" s="20">
        <f>P39</f>
        <v>182.62376237623761</v>
      </c>
      <c r="V39" s="36">
        <v>33</v>
      </c>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row>
    <row r="40" spans="1:65" s="11" customFormat="1" x14ac:dyDescent="0.2">
      <c r="A40" s="22" t="s">
        <v>118</v>
      </c>
      <c r="B40" s="23" t="s">
        <v>24</v>
      </c>
      <c r="C40" s="28" t="s">
        <v>37</v>
      </c>
      <c r="D40" s="28">
        <v>269.39999999999998</v>
      </c>
      <c r="E40" s="28">
        <v>239.3</v>
      </c>
      <c r="F40" s="29">
        <f t="shared" si="20"/>
        <v>112.57835353113246</v>
      </c>
      <c r="G40" s="29">
        <f t="shared" si="21"/>
        <v>87.421646468867536</v>
      </c>
      <c r="H40" s="28">
        <v>95</v>
      </c>
      <c r="I40" s="29">
        <f t="shared" si="22"/>
        <v>182.42164646886755</v>
      </c>
      <c r="J40" s="14" t="s">
        <v>37</v>
      </c>
      <c r="K40" s="14">
        <v>270.2</v>
      </c>
      <c r="L40" s="14">
        <v>239.3</v>
      </c>
      <c r="M40" s="16">
        <f t="shared" si="24"/>
        <v>112.91266193063099</v>
      </c>
      <c r="N40" s="16">
        <f t="shared" si="25"/>
        <v>87.087338069369011</v>
      </c>
      <c r="O40" s="14">
        <v>90</v>
      </c>
      <c r="P40" s="16">
        <f t="shared" si="26"/>
        <v>177.08733806936903</v>
      </c>
      <c r="Q40" s="17" t="s">
        <v>119</v>
      </c>
      <c r="R40" s="17">
        <v>7</v>
      </c>
      <c r="S40" s="17">
        <v>112.6</v>
      </c>
      <c r="T40" s="99">
        <v>110.6</v>
      </c>
      <c r="U40" s="20">
        <f>I40</f>
        <v>182.42164646886755</v>
      </c>
      <c r="V40" s="36">
        <v>34</v>
      </c>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row>
    <row r="41" spans="1:65" s="11" customFormat="1" x14ac:dyDescent="0.2">
      <c r="A41" s="22" t="s">
        <v>107</v>
      </c>
      <c r="B41" s="23" t="s">
        <v>24</v>
      </c>
      <c r="J41" s="14" t="s">
        <v>58</v>
      </c>
      <c r="K41" s="14">
        <v>40.200000000000003</v>
      </c>
      <c r="L41" s="14">
        <v>35.700000000000003</v>
      </c>
      <c r="M41" s="16">
        <f t="shared" si="24"/>
        <v>112.60504201680672</v>
      </c>
      <c r="N41" s="16">
        <f t="shared" si="25"/>
        <v>87.394957983193279</v>
      </c>
      <c r="O41" s="14">
        <v>95</v>
      </c>
      <c r="P41" s="16">
        <f t="shared" si="26"/>
        <v>182.39495798319328</v>
      </c>
      <c r="Q41" s="17"/>
      <c r="R41" s="17"/>
      <c r="S41" s="17"/>
      <c r="T41" s="99">
        <v>111.5</v>
      </c>
      <c r="U41" s="20">
        <f>P41</f>
        <v>182.39495798319328</v>
      </c>
      <c r="V41" s="36">
        <v>34</v>
      </c>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row>
    <row r="42" spans="1:65" s="11" customFormat="1" x14ac:dyDescent="0.2">
      <c r="A42" s="22" t="s">
        <v>120</v>
      </c>
      <c r="B42" s="23" t="s">
        <v>24</v>
      </c>
      <c r="C42" s="28" t="s">
        <v>37</v>
      </c>
      <c r="D42" s="28">
        <v>284.5</v>
      </c>
      <c r="E42" s="28">
        <v>239.3</v>
      </c>
      <c r="F42" s="29">
        <f t="shared" ref="F42:F85" si="27">D42/E42*100</f>
        <v>118.88842457166734</v>
      </c>
      <c r="G42" s="29">
        <f t="shared" ref="G42:G85" si="28">200-F42</f>
        <v>81.111575428332657</v>
      </c>
      <c r="H42" s="28">
        <v>95</v>
      </c>
      <c r="I42" s="29">
        <f t="shared" ref="I42:I85" si="29">SUM(G42:H42)</f>
        <v>176.11157542833266</v>
      </c>
      <c r="J42" s="14" t="s">
        <v>37</v>
      </c>
      <c r="K42" s="14">
        <v>269.5</v>
      </c>
      <c r="L42" s="14">
        <v>239.3</v>
      </c>
      <c r="M42" s="16">
        <f t="shared" si="24"/>
        <v>112.62014208106979</v>
      </c>
      <c r="N42" s="16">
        <f t="shared" si="25"/>
        <v>87.379857918930213</v>
      </c>
      <c r="O42" s="14">
        <v>95</v>
      </c>
      <c r="P42" s="16">
        <f t="shared" si="26"/>
        <v>182.37985791893021</v>
      </c>
      <c r="Q42" s="17" t="s">
        <v>76</v>
      </c>
      <c r="R42" s="17">
        <v>4</v>
      </c>
      <c r="S42" s="17">
        <v>115</v>
      </c>
      <c r="T42" s="19">
        <f>M42</f>
        <v>112.62014208106979</v>
      </c>
      <c r="U42" s="20">
        <f>P42</f>
        <v>182.37985791893021</v>
      </c>
      <c r="V42" s="36">
        <v>34</v>
      </c>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row>
    <row r="43" spans="1:65" s="11" customFormat="1" x14ac:dyDescent="0.2">
      <c r="A43" s="22" t="s">
        <v>125</v>
      </c>
      <c r="B43" s="23" t="s">
        <v>24</v>
      </c>
      <c r="C43" s="28" t="s">
        <v>37</v>
      </c>
      <c r="D43" s="28">
        <v>270.7</v>
      </c>
      <c r="E43" s="28">
        <v>239.3</v>
      </c>
      <c r="F43" s="29">
        <f t="shared" si="27"/>
        <v>113.12160468031757</v>
      </c>
      <c r="G43" s="29">
        <f t="shared" si="28"/>
        <v>86.878395319682426</v>
      </c>
      <c r="H43" s="28">
        <v>95</v>
      </c>
      <c r="I43" s="29">
        <f t="shared" si="29"/>
        <v>181.87839531968243</v>
      </c>
      <c r="J43" s="14" t="s">
        <v>37</v>
      </c>
      <c r="K43" s="14">
        <v>301.10000000000002</v>
      </c>
      <c r="L43" s="14">
        <v>239.3</v>
      </c>
      <c r="M43" s="16">
        <f t="shared" si="24"/>
        <v>125.82532386126202</v>
      </c>
      <c r="N43" s="16">
        <f t="shared" si="25"/>
        <v>74.174676138737979</v>
      </c>
      <c r="O43" s="14">
        <v>90</v>
      </c>
      <c r="P43" s="16">
        <f t="shared" si="26"/>
        <v>164.17467613873799</v>
      </c>
      <c r="Q43" s="17" t="s">
        <v>76</v>
      </c>
      <c r="R43" s="17">
        <v>5</v>
      </c>
      <c r="S43" s="17">
        <v>115.8</v>
      </c>
      <c r="T43" s="99">
        <v>111.8</v>
      </c>
      <c r="U43" s="20">
        <f>I43</f>
        <v>181.87839531968243</v>
      </c>
      <c r="V43" s="36">
        <v>37</v>
      </c>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row>
    <row r="44" spans="1:65" s="11" customFormat="1" x14ac:dyDescent="0.2">
      <c r="A44" s="24" t="s">
        <v>116</v>
      </c>
      <c r="B44" s="25" t="s">
        <v>24</v>
      </c>
      <c r="C44" s="28" t="s">
        <v>48</v>
      </c>
      <c r="D44" s="28">
        <v>53.4</v>
      </c>
      <c r="E44" s="28">
        <v>40.4</v>
      </c>
      <c r="F44" s="29">
        <f t="shared" si="27"/>
        <v>132.1782178217822</v>
      </c>
      <c r="G44" s="29">
        <f t="shared" si="28"/>
        <v>67.821782178217802</v>
      </c>
      <c r="H44" s="28">
        <v>100</v>
      </c>
      <c r="I44" s="29">
        <f t="shared" si="29"/>
        <v>167.8217821782178</v>
      </c>
      <c r="J44" s="14" t="s">
        <v>48</v>
      </c>
      <c r="K44" s="14">
        <v>45.8</v>
      </c>
      <c r="L44" s="14">
        <v>40.4</v>
      </c>
      <c r="M44" s="16">
        <f t="shared" si="24"/>
        <v>113.36633663366335</v>
      </c>
      <c r="N44" s="16">
        <f t="shared" si="25"/>
        <v>86.633663366336648</v>
      </c>
      <c r="O44" s="14">
        <v>95</v>
      </c>
      <c r="P44" s="16">
        <f t="shared" si="26"/>
        <v>181.63366336633663</v>
      </c>
      <c r="Q44" s="17"/>
      <c r="R44" s="17"/>
      <c r="S44" s="17"/>
      <c r="T44" s="19">
        <f t="shared" ref="T44:T49" si="30">M44</f>
        <v>113.36633663366335</v>
      </c>
      <c r="U44" s="20">
        <f>P44</f>
        <v>181.63366336633663</v>
      </c>
      <c r="V44" s="36">
        <v>38</v>
      </c>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row>
    <row r="45" spans="1:65" s="11" customFormat="1" x14ac:dyDescent="0.2">
      <c r="A45" s="24" t="s">
        <v>126</v>
      </c>
      <c r="B45" s="23" t="s">
        <v>27</v>
      </c>
      <c r="C45" s="28" t="s">
        <v>46</v>
      </c>
      <c r="D45" s="34">
        <v>244.7</v>
      </c>
      <c r="E45" s="28">
        <v>212.7</v>
      </c>
      <c r="F45" s="29">
        <f t="shared" si="27"/>
        <v>115.0446638457922</v>
      </c>
      <c r="G45" s="29">
        <f t="shared" si="28"/>
        <v>84.955336154207799</v>
      </c>
      <c r="H45" s="28">
        <v>90</v>
      </c>
      <c r="I45" s="29">
        <f t="shared" si="29"/>
        <v>174.9553361542078</v>
      </c>
      <c r="J45" s="14" t="s">
        <v>46</v>
      </c>
      <c r="K45" s="15">
        <v>233.3</v>
      </c>
      <c r="L45" s="14">
        <v>212.7</v>
      </c>
      <c r="M45" s="16">
        <f t="shared" si="24"/>
        <v>109.68500235072874</v>
      </c>
      <c r="N45" s="16">
        <f t="shared" si="25"/>
        <v>90.314997649271263</v>
      </c>
      <c r="O45" s="14">
        <v>90</v>
      </c>
      <c r="P45" s="16">
        <f t="shared" si="26"/>
        <v>180.31499764927128</v>
      </c>
      <c r="Q45" s="17" t="s">
        <v>63</v>
      </c>
      <c r="R45" s="17">
        <v>6</v>
      </c>
      <c r="S45" s="17">
        <v>110.7</v>
      </c>
      <c r="T45" s="19">
        <f t="shared" si="30"/>
        <v>109.68500235072874</v>
      </c>
      <c r="U45" s="20">
        <f>P45</f>
        <v>180.31499764927128</v>
      </c>
      <c r="V45" s="36">
        <v>39</v>
      </c>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row>
    <row r="46" spans="1:65" s="11" customFormat="1" x14ac:dyDescent="0.2">
      <c r="A46" s="22" t="s">
        <v>134</v>
      </c>
      <c r="B46" s="23" t="s">
        <v>27</v>
      </c>
      <c r="C46" s="28" t="s">
        <v>37</v>
      </c>
      <c r="D46" s="28">
        <v>277.3</v>
      </c>
      <c r="E46" s="28">
        <v>239.3</v>
      </c>
      <c r="F46" s="29">
        <f t="shared" si="27"/>
        <v>115.87964897618053</v>
      </c>
      <c r="G46" s="29">
        <f t="shared" si="28"/>
        <v>84.120351023819467</v>
      </c>
      <c r="H46" s="28">
        <v>95</v>
      </c>
      <c r="I46" s="29">
        <f t="shared" si="29"/>
        <v>179.12035102381947</v>
      </c>
      <c r="J46" s="14" t="s">
        <v>37</v>
      </c>
      <c r="K46" s="14">
        <v>271.39999999999998</v>
      </c>
      <c r="L46" s="14">
        <v>239.3</v>
      </c>
      <c r="M46" s="16">
        <f t="shared" si="24"/>
        <v>113.4141245298788</v>
      </c>
      <c r="N46" s="16">
        <f t="shared" si="25"/>
        <v>86.585875470121195</v>
      </c>
      <c r="O46" s="14">
        <v>90</v>
      </c>
      <c r="P46" s="16">
        <f t="shared" si="26"/>
        <v>176.58587547012121</v>
      </c>
      <c r="Q46" s="17" t="s">
        <v>76</v>
      </c>
      <c r="R46" s="17">
        <v>6</v>
      </c>
      <c r="S46" s="17">
        <v>116.4</v>
      </c>
      <c r="T46" s="19">
        <f t="shared" si="30"/>
        <v>113.4141245298788</v>
      </c>
      <c r="U46" s="20">
        <f>I46</f>
        <v>179.12035102381947</v>
      </c>
      <c r="V46" s="36">
        <v>40</v>
      </c>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row>
    <row r="47" spans="1:65" s="11" customFormat="1" x14ac:dyDescent="0.2">
      <c r="A47" s="22" t="s">
        <v>135</v>
      </c>
      <c r="B47" s="23" t="s">
        <v>40</v>
      </c>
      <c r="C47" s="28" t="s">
        <v>46</v>
      </c>
      <c r="D47" s="28">
        <v>253.5</v>
      </c>
      <c r="E47" s="28">
        <v>216.1</v>
      </c>
      <c r="F47" s="29">
        <f t="shared" si="27"/>
        <v>117.30680240629339</v>
      </c>
      <c r="G47" s="29">
        <f t="shared" si="28"/>
        <v>82.693197593706614</v>
      </c>
      <c r="H47" s="28">
        <v>90</v>
      </c>
      <c r="I47" s="29">
        <f t="shared" si="29"/>
        <v>172.6931975937066</v>
      </c>
      <c r="J47" s="14" t="s">
        <v>46</v>
      </c>
      <c r="K47" s="14">
        <v>239.9</v>
      </c>
      <c r="L47" s="14">
        <v>216.1</v>
      </c>
      <c r="M47" s="16">
        <f t="shared" si="24"/>
        <v>111.0134197130958</v>
      </c>
      <c r="N47" s="16">
        <f t="shared" si="25"/>
        <v>88.9865802869042</v>
      </c>
      <c r="O47" s="14">
        <v>90</v>
      </c>
      <c r="P47" s="16">
        <f t="shared" si="26"/>
        <v>178.9865802869042</v>
      </c>
      <c r="Q47" s="17" t="s">
        <v>122</v>
      </c>
      <c r="R47" s="17">
        <v>7</v>
      </c>
      <c r="S47" s="17">
        <v>112.5</v>
      </c>
      <c r="T47" s="19">
        <f t="shared" si="30"/>
        <v>111.0134197130958</v>
      </c>
      <c r="U47" s="20">
        <f>P47</f>
        <v>178.9865802869042</v>
      </c>
      <c r="V47" s="36">
        <v>41</v>
      </c>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row>
    <row r="48" spans="1:65" s="11" customFormat="1" x14ac:dyDescent="0.2">
      <c r="A48" s="22" t="s">
        <v>140</v>
      </c>
      <c r="B48" s="23" t="s">
        <v>27</v>
      </c>
      <c r="C48" s="28" t="s">
        <v>141</v>
      </c>
      <c r="D48" s="28">
        <v>82.1</v>
      </c>
      <c r="E48" s="28">
        <v>54.2</v>
      </c>
      <c r="F48" s="29">
        <f t="shared" si="27"/>
        <v>151.47601476014759</v>
      </c>
      <c r="G48" s="29">
        <f t="shared" si="28"/>
        <v>48.523985239852408</v>
      </c>
      <c r="H48" s="28">
        <v>100</v>
      </c>
      <c r="I48" s="29">
        <f t="shared" si="29"/>
        <v>148.52398523985241</v>
      </c>
      <c r="J48" s="14" t="s">
        <v>141</v>
      </c>
      <c r="K48" s="14">
        <v>65.7</v>
      </c>
      <c r="L48" s="14">
        <v>54.2</v>
      </c>
      <c r="M48" s="16">
        <f t="shared" si="24"/>
        <v>121.21771217712177</v>
      </c>
      <c r="N48" s="16">
        <f t="shared" si="25"/>
        <v>78.782287822878232</v>
      </c>
      <c r="O48" s="14">
        <v>100</v>
      </c>
      <c r="P48" s="16">
        <f t="shared" si="26"/>
        <v>178.78228782287823</v>
      </c>
      <c r="Q48" s="17" t="s">
        <v>29</v>
      </c>
      <c r="R48" s="17">
        <v>5</v>
      </c>
      <c r="S48" s="17"/>
      <c r="T48" s="19">
        <f t="shared" si="30"/>
        <v>121.21771217712177</v>
      </c>
      <c r="U48" s="20">
        <f>P48</f>
        <v>178.78228782287823</v>
      </c>
      <c r="V48" s="36">
        <v>42</v>
      </c>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row>
    <row r="49" spans="1:65" s="11" customFormat="1" x14ac:dyDescent="0.2">
      <c r="A49" s="22" t="s">
        <v>131</v>
      </c>
      <c r="B49" s="23" t="s">
        <v>132</v>
      </c>
      <c r="C49" s="28" t="s">
        <v>25</v>
      </c>
      <c r="D49" s="28">
        <v>63.9</v>
      </c>
      <c r="E49" s="28">
        <v>48.6</v>
      </c>
      <c r="F49" s="29">
        <f t="shared" si="27"/>
        <v>131.48148148148147</v>
      </c>
      <c r="G49" s="29">
        <f t="shared" si="28"/>
        <v>68.518518518518533</v>
      </c>
      <c r="H49" s="28">
        <v>100</v>
      </c>
      <c r="I49" s="29">
        <f t="shared" si="29"/>
        <v>168.51851851851853</v>
      </c>
      <c r="J49" s="14" t="s">
        <v>25</v>
      </c>
      <c r="K49" s="14">
        <v>57</v>
      </c>
      <c r="L49" s="14">
        <v>48.6</v>
      </c>
      <c r="M49" s="16">
        <f t="shared" si="24"/>
        <v>117.28395061728394</v>
      </c>
      <c r="N49" s="16">
        <f t="shared" si="25"/>
        <v>82.716049382716065</v>
      </c>
      <c r="O49" s="14">
        <v>95</v>
      </c>
      <c r="P49" s="16">
        <f t="shared" si="26"/>
        <v>177.71604938271605</v>
      </c>
      <c r="Q49" s="17" t="s">
        <v>265</v>
      </c>
      <c r="R49" s="17">
        <v>9</v>
      </c>
      <c r="S49" s="17"/>
      <c r="T49" s="19">
        <f t="shared" si="30"/>
        <v>117.28395061728394</v>
      </c>
      <c r="U49" s="20">
        <f>P49</f>
        <v>177.71604938271605</v>
      </c>
      <c r="V49" s="36">
        <v>43</v>
      </c>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row>
    <row r="50" spans="1:65" s="11" customFormat="1" x14ac:dyDescent="0.2">
      <c r="A50" s="24" t="s">
        <v>147</v>
      </c>
      <c r="B50" s="25" t="s">
        <v>40</v>
      </c>
      <c r="C50" s="28" t="s">
        <v>31</v>
      </c>
      <c r="D50" s="28">
        <v>135.9</v>
      </c>
      <c r="E50" s="28">
        <v>115.1</v>
      </c>
      <c r="F50" s="29">
        <f t="shared" si="27"/>
        <v>118.07124239791487</v>
      </c>
      <c r="G50" s="29">
        <f t="shared" si="28"/>
        <v>81.928757602085128</v>
      </c>
      <c r="H50" s="34">
        <v>95</v>
      </c>
      <c r="I50" s="29">
        <f t="shared" si="29"/>
        <v>176.92875760208511</v>
      </c>
      <c r="L50" s="27"/>
      <c r="M50" s="40"/>
      <c r="N50" s="27"/>
      <c r="O50" s="25"/>
      <c r="Q50" s="17" t="s">
        <v>128</v>
      </c>
      <c r="R50" s="17">
        <v>8</v>
      </c>
      <c r="S50" s="17">
        <v>115.6</v>
      </c>
      <c r="T50" s="99">
        <v>112.3</v>
      </c>
      <c r="U50" s="20">
        <f t="shared" ref="U50:U58" si="31">I50</f>
        <v>176.92875760208511</v>
      </c>
      <c r="V50" s="36">
        <v>44</v>
      </c>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row>
    <row r="51" spans="1:65" s="11" customFormat="1" x14ac:dyDescent="0.2">
      <c r="A51" s="24" t="s">
        <v>148</v>
      </c>
      <c r="B51" s="23" t="s">
        <v>132</v>
      </c>
      <c r="C51" s="28" t="s">
        <v>31</v>
      </c>
      <c r="D51" s="28">
        <v>136.1</v>
      </c>
      <c r="E51" s="28">
        <v>115.1</v>
      </c>
      <c r="F51" s="29">
        <f t="shared" si="27"/>
        <v>118.24500434404865</v>
      </c>
      <c r="G51" s="29">
        <f t="shared" si="28"/>
        <v>81.754995655951348</v>
      </c>
      <c r="H51" s="28">
        <v>95</v>
      </c>
      <c r="I51" s="29">
        <f t="shared" si="29"/>
        <v>176.75499565595135</v>
      </c>
      <c r="M51" s="31"/>
      <c r="Q51" s="17"/>
      <c r="R51" s="17"/>
      <c r="S51" s="17"/>
      <c r="T51" s="99">
        <v>115.1</v>
      </c>
      <c r="U51" s="20">
        <f t="shared" si="31"/>
        <v>176.75499565595135</v>
      </c>
      <c r="V51" s="36">
        <v>45</v>
      </c>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row>
    <row r="52" spans="1:65" s="11" customFormat="1" x14ac:dyDescent="0.2">
      <c r="A52" s="24" t="s">
        <v>142</v>
      </c>
      <c r="B52" s="23" t="s">
        <v>57</v>
      </c>
      <c r="C52" s="28" t="s">
        <v>31</v>
      </c>
      <c r="D52" s="28">
        <v>135</v>
      </c>
      <c r="E52" s="28">
        <v>113.2</v>
      </c>
      <c r="F52" s="29">
        <f t="shared" si="27"/>
        <v>119.25795053003534</v>
      </c>
      <c r="G52" s="29">
        <f t="shared" si="28"/>
        <v>80.742049469964655</v>
      </c>
      <c r="H52" s="28">
        <v>95</v>
      </c>
      <c r="I52" s="29">
        <f t="shared" si="29"/>
        <v>175.74204946996466</v>
      </c>
      <c r="M52" s="31"/>
      <c r="Q52" s="17"/>
      <c r="R52" s="17"/>
      <c r="S52" s="17"/>
      <c r="T52" s="99">
        <v>115.5</v>
      </c>
      <c r="U52" s="20">
        <f t="shared" si="31"/>
        <v>175.74204946996466</v>
      </c>
      <c r="V52" s="36">
        <v>46</v>
      </c>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row>
    <row r="53" spans="1:65" s="11" customFormat="1" x14ac:dyDescent="0.2">
      <c r="A53" s="24" t="s">
        <v>153</v>
      </c>
      <c r="B53" s="23" t="s">
        <v>27</v>
      </c>
      <c r="C53" s="28" t="s">
        <v>31</v>
      </c>
      <c r="D53" s="28">
        <v>137.5</v>
      </c>
      <c r="E53" s="28">
        <v>115.1</v>
      </c>
      <c r="F53" s="29">
        <f t="shared" si="27"/>
        <v>119.46133796698524</v>
      </c>
      <c r="G53" s="29">
        <f t="shared" si="28"/>
        <v>80.538662033014759</v>
      </c>
      <c r="H53" s="28">
        <v>95</v>
      </c>
      <c r="I53" s="29">
        <f t="shared" si="29"/>
        <v>175.53866203301476</v>
      </c>
      <c r="M53" s="31"/>
      <c r="Q53" s="17"/>
      <c r="R53" s="17"/>
      <c r="S53" s="17"/>
      <c r="T53" s="19">
        <f>F53</f>
        <v>119.46133796698524</v>
      </c>
      <c r="U53" s="20">
        <f t="shared" si="31"/>
        <v>175.53866203301476</v>
      </c>
      <c r="V53" s="36">
        <v>47</v>
      </c>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row>
    <row r="54" spans="1:65" s="11" customFormat="1" x14ac:dyDescent="0.2">
      <c r="A54" s="24" t="s">
        <v>143</v>
      </c>
      <c r="B54" s="23" t="s">
        <v>132</v>
      </c>
      <c r="C54" s="28" t="s">
        <v>46</v>
      </c>
      <c r="D54" s="28">
        <v>247.7</v>
      </c>
      <c r="E54" s="28">
        <v>216.1</v>
      </c>
      <c r="F54" s="29">
        <f t="shared" si="27"/>
        <v>114.62285978713558</v>
      </c>
      <c r="G54" s="29">
        <f t="shared" si="28"/>
        <v>85.377140212864418</v>
      </c>
      <c r="H54" s="28">
        <v>90</v>
      </c>
      <c r="I54" s="29">
        <f t="shared" si="29"/>
        <v>175.37714021286442</v>
      </c>
      <c r="M54" s="31"/>
      <c r="Q54" s="17" t="s">
        <v>122</v>
      </c>
      <c r="R54" s="17">
        <v>5</v>
      </c>
      <c r="S54" s="17">
        <v>112.4</v>
      </c>
      <c r="T54" s="19">
        <f>S54</f>
        <v>112.4</v>
      </c>
      <c r="U54" s="20">
        <f t="shared" si="31"/>
        <v>175.37714021286442</v>
      </c>
      <c r="V54" s="36">
        <v>48</v>
      </c>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row>
    <row r="55" spans="1:65" s="11" customFormat="1" x14ac:dyDescent="0.2">
      <c r="A55" s="24" t="s">
        <v>154</v>
      </c>
      <c r="B55" s="23" t="s">
        <v>40</v>
      </c>
      <c r="C55" s="28" t="s">
        <v>31</v>
      </c>
      <c r="D55" s="28">
        <v>137.80000000000001</v>
      </c>
      <c r="E55" s="28">
        <v>115.1</v>
      </c>
      <c r="F55" s="29">
        <f t="shared" si="27"/>
        <v>119.72198088618593</v>
      </c>
      <c r="G55" s="29">
        <f t="shared" si="28"/>
        <v>80.278019113814068</v>
      </c>
      <c r="H55" s="28">
        <v>95</v>
      </c>
      <c r="I55" s="29">
        <f t="shared" si="29"/>
        <v>175.27801911381408</v>
      </c>
      <c r="M55" s="31"/>
      <c r="Q55" s="17"/>
      <c r="R55" s="17"/>
      <c r="S55" s="17"/>
      <c r="T55" s="99">
        <v>117.8</v>
      </c>
      <c r="U55" s="20">
        <f t="shared" si="31"/>
        <v>175.27801911381408</v>
      </c>
      <c r="V55" s="36">
        <v>49</v>
      </c>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row>
    <row r="56" spans="1:65" s="11" customFormat="1" x14ac:dyDescent="0.2">
      <c r="A56" s="24" t="s">
        <v>139</v>
      </c>
      <c r="B56" s="25" t="s">
        <v>84</v>
      </c>
      <c r="C56" s="28" t="s">
        <v>46</v>
      </c>
      <c r="D56" s="28">
        <v>244.2</v>
      </c>
      <c r="E56" s="28">
        <v>212.7</v>
      </c>
      <c r="F56" s="29">
        <f t="shared" si="27"/>
        <v>114.80959097320169</v>
      </c>
      <c r="G56" s="29">
        <f t="shared" si="28"/>
        <v>85.190409026798307</v>
      </c>
      <c r="H56" s="28">
        <v>90</v>
      </c>
      <c r="I56" s="29">
        <f t="shared" si="29"/>
        <v>175.19040902679831</v>
      </c>
      <c r="J56" s="14" t="s">
        <v>58</v>
      </c>
      <c r="K56" s="14">
        <v>41.8</v>
      </c>
      <c r="L56" s="14">
        <v>35.700000000000003</v>
      </c>
      <c r="M56" s="16">
        <f>K56/L56*100</f>
        <v>117.08683473389354</v>
      </c>
      <c r="N56" s="16">
        <f>200-M56</f>
        <v>82.913165266106461</v>
      </c>
      <c r="O56" s="14">
        <v>90</v>
      </c>
      <c r="P56" s="16">
        <f>SUM(N56:O56)</f>
        <v>172.91316526610646</v>
      </c>
      <c r="Q56" s="17"/>
      <c r="R56" s="17"/>
      <c r="S56" s="17"/>
      <c r="T56" s="99">
        <v>107.6</v>
      </c>
      <c r="U56" s="20">
        <f t="shared" si="31"/>
        <v>175.19040902679831</v>
      </c>
      <c r="V56" s="81">
        <v>50</v>
      </c>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row>
    <row r="57" spans="1:65" s="11" customFormat="1" x14ac:dyDescent="0.2">
      <c r="A57" s="22" t="s">
        <v>151</v>
      </c>
      <c r="B57" s="23" t="s">
        <v>34</v>
      </c>
      <c r="C57" s="28" t="s">
        <v>46</v>
      </c>
      <c r="D57" s="28">
        <v>249.5</v>
      </c>
      <c r="E57" s="28">
        <v>216.1</v>
      </c>
      <c r="F57" s="29">
        <f t="shared" si="27"/>
        <v>115.45580749652939</v>
      </c>
      <c r="G57" s="29">
        <f t="shared" si="28"/>
        <v>84.544192503470612</v>
      </c>
      <c r="H57" s="28">
        <v>90</v>
      </c>
      <c r="I57" s="29">
        <f t="shared" si="29"/>
        <v>174.54419250347061</v>
      </c>
      <c r="M57" s="31"/>
      <c r="Q57" s="17"/>
      <c r="R57" s="17"/>
      <c r="S57" s="17"/>
      <c r="T57" s="19">
        <f>F57</f>
        <v>115.45580749652939</v>
      </c>
      <c r="U57" s="20">
        <f t="shared" si="31"/>
        <v>174.54419250347061</v>
      </c>
      <c r="V57" s="36">
        <v>51</v>
      </c>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row>
    <row r="58" spans="1:65" s="11" customFormat="1" x14ac:dyDescent="0.2">
      <c r="A58" s="24" t="s">
        <v>152</v>
      </c>
      <c r="B58" s="25" t="s">
        <v>40</v>
      </c>
      <c r="C58" s="28" t="s">
        <v>37</v>
      </c>
      <c r="D58" s="28">
        <v>277.8</v>
      </c>
      <c r="E58" s="28">
        <v>239.3</v>
      </c>
      <c r="F58" s="29">
        <f t="shared" si="27"/>
        <v>116.08859172586712</v>
      </c>
      <c r="G58" s="29">
        <f t="shared" si="28"/>
        <v>83.911408274132882</v>
      </c>
      <c r="H58" s="28">
        <v>90</v>
      </c>
      <c r="I58" s="29">
        <f t="shared" si="29"/>
        <v>173.9114082741329</v>
      </c>
      <c r="M58" s="31"/>
      <c r="Q58" s="17"/>
      <c r="R58" s="17"/>
      <c r="S58" s="17"/>
      <c r="T58" s="99">
        <v>109.6</v>
      </c>
      <c r="U58" s="20">
        <f t="shared" si="31"/>
        <v>173.9114082741329</v>
      </c>
      <c r="V58" s="36">
        <v>52</v>
      </c>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row>
    <row r="59" spans="1:65" s="11" customFormat="1" x14ac:dyDescent="0.2">
      <c r="A59" s="22" t="s">
        <v>144</v>
      </c>
      <c r="B59" s="23" t="s">
        <v>124</v>
      </c>
      <c r="C59" s="28" t="s">
        <v>58</v>
      </c>
      <c r="D59" s="28">
        <v>50.2</v>
      </c>
      <c r="E59" s="28">
        <v>35.700000000000003</v>
      </c>
      <c r="F59" s="29">
        <f t="shared" si="27"/>
        <v>140.61624649859942</v>
      </c>
      <c r="G59" s="29">
        <f t="shared" si="28"/>
        <v>59.383753501400577</v>
      </c>
      <c r="H59" s="28">
        <v>95</v>
      </c>
      <c r="I59" s="29">
        <f t="shared" si="29"/>
        <v>154.38375350140058</v>
      </c>
      <c r="J59" s="14" t="s">
        <v>58</v>
      </c>
      <c r="K59" s="14">
        <v>41.9</v>
      </c>
      <c r="L59" s="14">
        <v>35.700000000000003</v>
      </c>
      <c r="M59" s="16">
        <f>K59/L59*100</f>
        <v>117.36694677871147</v>
      </c>
      <c r="N59" s="16">
        <f>200-M59</f>
        <v>82.633053221288534</v>
      </c>
      <c r="O59" s="14">
        <v>90</v>
      </c>
      <c r="P59" s="16">
        <f>SUM(N59:O59)</f>
        <v>172.63305322128855</v>
      </c>
      <c r="Q59" s="17" t="s">
        <v>145</v>
      </c>
      <c r="R59" s="17">
        <v>4</v>
      </c>
      <c r="S59" s="17">
        <v>111.2</v>
      </c>
      <c r="T59" s="99">
        <v>108.4</v>
      </c>
      <c r="U59" s="20">
        <f>P59</f>
        <v>172.63305322128855</v>
      </c>
      <c r="V59" s="36">
        <v>53</v>
      </c>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row>
    <row r="60" spans="1:65" s="11" customFormat="1" x14ac:dyDescent="0.2">
      <c r="A60" s="37" t="s">
        <v>146</v>
      </c>
      <c r="B60" s="23" t="s">
        <v>132</v>
      </c>
      <c r="C60" s="28" t="s">
        <v>58</v>
      </c>
      <c r="D60" s="28">
        <v>46.5</v>
      </c>
      <c r="E60" s="28">
        <v>35.700000000000003</v>
      </c>
      <c r="F60" s="29">
        <f t="shared" si="27"/>
        <v>130.25210084033611</v>
      </c>
      <c r="G60" s="29">
        <f t="shared" si="28"/>
        <v>69.747899159663888</v>
      </c>
      <c r="H60" s="28">
        <v>90</v>
      </c>
      <c r="I60" s="29">
        <f t="shared" si="29"/>
        <v>159.74789915966389</v>
      </c>
      <c r="J60" s="14" t="s">
        <v>58</v>
      </c>
      <c r="K60" s="14">
        <v>42</v>
      </c>
      <c r="L60" s="14">
        <v>35.700000000000003</v>
      </c>
      <c r="M60" s="16">
        <f>K60/L60*100</f>
        <v>117.64705882352939</v>
      </c>
      <c r="N60" s="16">
        <f>200-M60</f>
        <v>82.352941176470608</v>
      </c>
      <c r="O60" s="14">
        <v>90</v>
      </c>
      <c r="P60" s="16">
        <f>SUM(N60:O60)</f>
        <v>172.35294117647061</v>
      </c>
      <c r="Q60" s="17" t="s">
        <v>269</v>
      </c>
      <c r="R60" s="17">
        <v>4</v>
      </c>
      <c r="S60" s="17"/>
      <c r="T60" s="99">
        <v>113.7</v>
      </c>
      <c r="U60" s="20">
        <f>P60</f>
        <v>172.35294117647061</v>
      </c>
      <c r="V60" s="36">
        <v>54</v>
      </c>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row>
    <row r="61" spans="1:65" s="11" customFormat="1" x14ac:dyDescent="0.2">
      <c r="A61" s="24" t="s">
        <v>157</v>
      </c>
      <c r="B61" s="23" t="s">
        <v>24</v>
      </c>
      <c r="C61" s="28" t="s">
        <v>37</v>
      </c>
      <c r="D61" s="28">
        <v>282.10000000000002</v>
      </c>
      <c r="E61" s="28">
        <v>239.3</v>
      </c>
      <c r="F61" s="29">
        <f t="shared" si="27"/>
        <v>117.88549937317177</v>
      </c>
      <c r="G61" s="29">
        <f t="shared" si="28"/>
        <v>82.114500626828232</v>
      </c>
      <c r="H61" s="28">
        <v>90</v>
      </c>
      <c r="I61" s="29">
        <f t="shared" si="29"/>
        <v>172.11450062682823</v>
      </c>
      <c r="M61" s="31"/>
      <c r="Q61" s="17"/>
      <c r="R61" s="17"/>
      <c r="S61" s="17"/>
      <c r="T61" s="19">
        <f>F61</f>
        <v>117.88549937317177</v>
      </c>
      <c r="U61" s="20">
        <f>I61</f>
        <v>172.11450062682823</v>
      </c>
      <c r="V61" s="36">
        <v>55</v>
      </c>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row>
    <row r="62" spans="1:65" s="11" customFormat="1" x14ac:dyDescent="0.2">
      <c r="A62" s="24" t="s">
        <v>160</v>
      </c>
      <c r="B62" s="23" t="s">
        <v>34</v>
      </c>
      <c r="C62" s="28" t="s">
        <v>31</v>
      </c>
      <c r="D62" s="28">
        <v>141.5</v>
      </c>
      <c r="E62" s="28">
        <v>115.1</v>
      </c>
      <c r="F62" s="29">
        <f t="shared" si="27"/>
        <v>122.93657688966118</v>
      </c>
      <c r="G62" s="29">
        <f t="shared" si="28"/>
        <v>77.063423110338817</v>
      </c>
      <c r="H62" s="28">
        <v>95</v>
      </c>
      <c r="I62" s="29">
        <f t="shared" si="29"/>
        <v>172.06342311033882</v>
      </c>
      <c r="M62" s="31"/>
      <c r="Q62" s="17"/>
      <c r="R62" s="17"/>
      <c r="S62" s="17"/>
      <c r="T62" s="19">
        <f>F62</f>
        <v>122.93657688966118</v>
      </c>
      <c r="U62" s="20">
        <f>I62</f>
        <v>172.06342311033882</v>
      </c>
      <c r="V62" s="36">
        <v>55</v>
      </c>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row>
    <row r="63" spans="1:65" s="11" customFormat="1" x14ac:dyDescent="0.2">
      <c r="A63" s="24" t="s">
        <v>137</v>
      </c>
      <c r="B63" s="25" t="s">
        <v>24</v>
      </c>
      <c r="C63" s="28" t="s">
        <v>25</v>
      </c>
      <c r="D63" s="28">
        <v>63.4</v>
      </c>
      <c r="E63" s="28">
        <v>47.4</v>
      </c>
      <c r="F63" s="29">
        <f t="shared" si="27"/>
        <v>133.75527426160338</v>
      </c>
      <c r="G63" s="29">
        <f t="shared" si="28"/>
        <v>66.244725738396625</v>
      </c>
      <c r="H63" s="28">
        <v>95</v>
      </c>
      <c r="I63" s="29">
        <f t="shared" si="29"/>
        <v>161.24472573839662</v>
      </c>
      <c r="J63" s="14" t="s">
        <v>25</v>
      </c>
      <c r="K63" s="14">
        <v>58.5</v>
      </c>
      <c r="L63" s="14">
        <v>47.4</v>
      </c>
      <c r="M63" s="16">
        <f>K63/L63*100</f>
        <v>123.41772151898735</v>
      </c>
      <c r="N63" s="16">
        <f>200-M63</f>
        <v>76.582278481012651</v>
      </c>
      <c r="O63" s="14">
        <v>95</v>
      </c>
      <c r="P63" s="16">
        <f>SUM(N63:O63)</f>
        <v>171.58227848101265</v>
      </c>
      <c r="Q63" s="17"/>
      <c r="R63" s="17"/>
      <c r="S63" s="17"/>
      <c r="T63" s="99">
        <v>119</v>
      </c>
      <c r="U63" s="20">
        <f>P63</f>
        <v>171.58227848101265</v>
      </c>
      <c r="V63" s="36">
        <v>57</v>
      </c>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row>
    <row r="64" spans="1:65" s="11" customFormat="1" x14ac:dyDescent="0.2">
      <c r="A64" s="24" t="s">
        <v>162</v>
      </c>
      <c r="B64" s="23" t="s">
        <v>34</v>
      </c>
      <c r="C64" s="28" t="s">
        <v>31</v>
      </c>
      <c r="D64" s="28">
        <v>142.4</v>
      </c>
      <c r="E64" s="28">
        <v>115.1</v>
      </c>
      <c r="F64" s="29">
        <f t="shared" si="27"/>
        <v>123.71850564726326</v>
      </c>
      <c r="G64" s="29">
        <f t="shared" si="28"/>
        <v>76.281494352736743</v>
      </c>
      <c r="H64" s="28">
        <v>95</v>
      </c>
      <c r="I64" s="29">
        <f t="shared" si="29"/>
        <v>171.28149435273673</v>
      </c>
      <c r="M64" s="31"/>
      <c r="Q64" s="17"/>
      <c r="R64" s="17"/>
      <c r="S64" s="17"/>
      <c r="T64" s="19">
        <f t="shared" ref="T64:T82" si="32">F64</f>
        <v>123.71850564726326</v>
      </c>
      <c r="U64" s="20">
        <f t="shared" ref="U64:U85" si="33">I64</f>
        <v>171.28149435273673</v>
      </c>
      <c r="V64" s="36">
        <v>58</v>
      </c>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row>
    <row r="65" spans="1:65" s="11" customFormat="1" x14ac:dyDescent="0.2">
      <c r="A65" s="24" t="s">
        <v>164</v>
      </c>
      <c r="B65" s="23" t="s">
        <v>40</v>
      </c>
      <c r="C65" s="28" t="s">
        <v>31</v>
      </c>
      <c r="D65" s="28">
        <v>142.9</v>
      </c>
      <c r="E65" s="28">
        <v>115.1</v>
      </c>
      <c r="F65" s="29">
        <f t="shared" si="27"/>
        <v>124.15291051259776</v>
      </c>
      <c r="G65" s="29">
        <f t="shared" si="28"/>
        <v>75.847089487402243</v>
      </c>
      <c r="H65" s="28">
        <v>95</v>
      </c>
      <c r="I65" s="29">
        <f t="shared" si="29"/>
        <v>170.84708948740223</v>
      </c>
      <c r="M65" s="31"/>
      <c r="Q65" s="17"/>
      <c r="R65" s="17"/>
      <c r="S65" s="17"/>
      <c r="T65" s="99">
        <v>115.7</v>
      </c>
      <c r="U65" s="20">
        <f t="shared" si="33"/>
        <v>170.84708948740223</v>
      </c>
      <c r="V65" s="36">
        <v>59</v>
      </c>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row>
    <row r="66" spans="1:65" s="11" customFormat="1" x14ac:dyDescent="0.2">
      <c r="A66" s="24" t="s">
        <v>159</v>
      </c>
      <c r="B66" s="23" t="s">
        <v>84</v>
      </c>
      <c r="C66" s="28" t="s">
        <v>46</v>
      </c>
      <c r="D66" s="28">
        <v>258.10000000000002</v>
      </c>
      <c r="E66" s="28">
        <v>216.1</v>
      </c>
      <c r="F66" s="29">
        <f t="shared" si="27"/>
        <v>119.43544655252198</v>
      </c>
      <c r="G66" s="29">
        <f t="shared" si="28"/>
        <v>80.564553447478019</v>
      </c>
      <c r="H66" s="28">
        <v>90</v>
      </c>
      <c r="I66" s="29">
        <f t="shared" si="29"/>
        <v>170.56455344747803</v>
      </c>
      <c r="M66" s="31"/>
      <c r="Q66" s="17"/>
      <c r="R66" s="17"/>
      <c r="S66" s="17"/>
      <c r="T66" s="19">
        <f t="shared" si="32"/>
        <v>119.43544655252198</v>
      </c>
      <c r="U66" s="20">
        <f t="shared" si="33"/>
        <v>170.56455344747803</v>
      </c>
      <c r="V66" s="36">
        <v>60</v>
      </c>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row>
    <row r="67" spans="1:65" s="11" customFormat="1" x14ac:dyDescent="0.2">
      <c r="A67" s="24" t="s">
        <v>161</v>
      </c>
      <c r="B67" s="23" t="s">
        <v>40</v>
      </c>
      <c r="C67" s="28" t="s">
        <v>37</v>
      </c>
      <c r="D67" s="34">
        <v>288</v>
      </c>
      <c r="E67" s="28">
        <v>239.3</v>
      </c>
      <c r="F67" s="29">
        <f t="shared" si="27"/>
        <v>120.35102381947347</v>
      </c>
      <c r="G67" s="29">
        <f t="shared" si="28"/>
        <v>79.648976180526532</v>
      </c>
      <c r="H67" s="34">
        <v>90</v>
      </c>
      <c r="I67" s="29">
        <f t="shared" si="29"/>
        <v>169.64897618052652</v>
      </c>
      <c r="K67" s="25"/>
      <c r="L67" s="27"/>
      <c r="M67" s="40"/>
      <c r="N67" s="27"/>
      <c r="O67" s="25"/>
      <c r="Q67" s="17"/>
      <c r="R67" s="18"/>
      <c r="S67" s="18"/>
      <c r="T67" s="19">
        <f t="shared" si="32"/>
        <v>120.35102381947347</v>
      </c>
      <c r="U67" s="20">
        <f t="shared" si="33"/>
        <v>169.64897618052652</v>
      </c>
      <c r="V67" s="36">
        <v>60</v>
      </c>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row>
    <row r="68" spans="1:65" s="11" customFormat="1" x14ac:dyDescent="0.2">
      <c r="A68" s="24" t="s">
        <v>163</v>
      </c>
      <c r="B68" s="23" t="s">
        <v>40</v>
      </c>
      <c r="C68" s="28" t="s">
        <v>37</v>
      </c>
      <c r="D68" s="28">
        <v>289.8</v>
      </c>
      <c r="E68" s="28">
        <v>239.3</v>
      </c>
      <c r="F68" s="29">
        <f t="shared" si="27"/>
        <v>121.10321771834518</v>
      </c>
      <c r="G68" s="29">
        <f t="shared" si="28"/>
        <v>78.896782281654822</v>
      </c>
      <c r="H68" s="28">
        <v>90</v>
      </c>
      <c r="I68" s="29">
        <f t="shared" si="29"/>
        <v>168.89678228165482</v>
      </c>
      <c r="M68" s="31"/>
      <c r="Q68" s="17"/>
      <c r="R68" s="17"/>
      <c r="S68" s="17"/>
      <c r="T68" s="99">
        <v>121</v>
      </c>
      <c r="U68" s="20">
        <f t="shared" si="33"/>
        <v>168.89678228165482</v>
      </c>
      <c r="V68" s="36">
        <v>62</v>
      </c>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row>
    <row r="69" spans="1:65" s="11" customFormat="1" x14ac:dyDescent="0.2">
      <c r="A69" s="37" t="s">
        <v>158</v>
      </c>
      <c r="B69" s="23" t="s">
        <v>24</v>
      </c>
      <c r="C69" s="28" t="s">
        <v>25</v>
      </c>
      <c r="D69" s="28">
        <v>64.3</v>
      </c>
      <c r="E69" s="28">
        <v>48.6</v>
      </c>
      <c r="F69" s="29">
        <f t="shared" si="27"/>
        <v>132.30452674897117</v>
      </c>
      <c r="G69" s="29">
        <f t="shared" si="28"/>
        <v>67.69547325102883</v>
      </c>
      <c r="H69" s="28">
        <v>100</v>
      </c>
      <c r="I69" s="29">
        <f t="shared" si="29"/>
        <v>167.69547325102883</v>
      </c>
      <c r="M69" s="31"/>
      <c r="Q69" s="17" t="s">
        <v>274</v>
      </c>
      <c r="R69" s="17">
        <v>6</v>
      </c>
      <c r="S69" s="17"/>
      <c r="T69" s="99">
        <v>115.6</v>
      </c>
      <c r="U69" s="20">
        <f t="shared" si="33"/>
        <v>167.69547325102883</v>
      </c>
      <c r="V69" s="36">
        <v>63</v>
      </c>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row>
    <row r="70" spans="1:65" s="11" customFormat="1" x14ac:dyDescent="0.2">
      <c r="A70" s="24" t="s">
        <v>165</v>
      </c>
      <c r="B70" s="23" t="s">
        <v>27</v>
      </c>
      <c r="C70" s="28" t="s">
        <v>46</v>
      </c>
      <c r="D70" s="28">
        <v>255.7</v>
      </c>
      <c r="E70" s="28">
        <v>216.1</v>
      </c>
      <c r="F70" s="29">
        <f t="shared" si="27"/>
        <v>118.32484960666359</v>
      </c>
      <c r="G70" s="29">
        <f t="shared" si="28"/>
        <v>81.675150393336409</v>
      </c>
      <c r="H70" s="28">
        <v>85</v>
      </c>
      <c r="I70" s="29">
        <f t="shared" si="29"/>
        <v>166.67515039333642</v>
      </c>
      <c r="M70" s="31"/>
      <c r="Q70" s="17"/>
      <c r="R70" s="17"/>
      <c r="S70" s="17"/>
      <c r="T70" s="99">
        <v>111.2</v>
      </c>
      <c r="U70" s="20">
        <f t="shared" si="33"/>
        <v>166.67515039333642</v>
      </c>
      <c r="V70" s="36">
        <v>63</v>
      </c>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row>
    <row r="71" spans="1:65" s="11" customFormat="1" x14ac:dyDescent="0.2">
      <c r="A71" s="22" t="s">
        <v>174</v>
      </c>
      <c r="B71" s="23" t="s">
        <v>34</v>
      </c>
      <c r="C71" s="28" t="s">
        <v>31</v>
      </c>
      <c r="D71" s="28">
        <v>142.9</v>
      </c>
      <c r="E71" s="28">
        <v>115.1</v>
      </c>
      <c r="F71" s="29">
        <f t="shared" si="27"/>
        <v>124.15291051259776</v>
      </c>
      <c r="G71" s="29">
        <f t="shared" si="28"/>
        <v>75.847089487402243</v>
      </c>
      <c r="H71" s="28">
        <v>90</v>
      </c>
      <c r="I71" s="29">
        <f t="shared" si="29"/>
        <v>165.84708948740223</v>
      </c>
      <c r="M71" s="31"/>
      <c r="Q71" s="17"/>
      <c r="R71" s="17"/>
      <c r="S71" s="17"/>
      <c r="T71" s="19">
        <f t="shared" si="32"/>
        <v>124.15291051259776</v>
      </c>
      <c r="U71" s="20">
        <f t="shared" si="33"/>
        <v>165.84708948740223</v>
      </c>
      <c r="V71" s="36">
        <v>65</v>
      </c>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row>
    <row r="72" spans="1:65" s="11" customFormat="1" x14ac:dyDescent="0.2">
      <c r="A72" s="24" t="s">
        <v>167</v>
      </c>
      <c r="B72" s="23" t="s">
        <v>40</v>
      </c>
      <c r="C72" s="28" t="s">
        <v>46</v>
      </c>
      <c r="D72" s="34">
        <v>257.5</v>
      </c>
      <c r="E72" s="28">
        <v>216.1</v>
      </c>
      <c r="F72" s="29">
        <f t="shared" si="27"/>
        <v>119.15779731605738</v>
      </c>
      <c r="G72" s="29">
        <f t="shared" si="28"/>
        <v>80.842202683942617</v>
      </c>
      <c r="H72" s="34">
        <v>85</v>
      </c>
      <c r="I72" s="29">
        <f t="shared" si="29"/>
        <v>165.84220268394262</v>
      </c>
      <c r="K72" s="25"/>
      <c r="L72" s="27"/>
      <c r="M72" s="40"/>
      <c r="N72" s="27"/>
      <c r="O72" s="25"/>
      <c r="Q72" s="17"/>
      <c r="R72" s="18"/>
      <c r="S72" s="18"/>
      <c r="T72" s="19">
        <f t="shared" si="32"/>
        <v>119.15779731605738</v>
      </c>
      <c r="U72" s="20">
        <f t="shared" si="33"/>
        <v>165.84220268394262</v>
      </c>
      <c r="V72" s="36">
        <v>65</v>
      </c>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row>
    <row r="73" spans="1:65" s="11" customFormat="1" x14ac:dyDescent="0.2">
      <c r="A73" s="24" t="s">
        <v>169</v>
      </c>
      <c r="B73" s="23" t="s">
        <v>34</v>
      </c>
      <c r="C73" s="28" t="s">
        <v>46</v>
      </c>
      <c r="D73" s="28">
        <v>258.60000000000002</v>
      </c>
      <c r="E73" s="28">
        <v>216.1</v>
      </c>
      <c r="F73" s="29">
        <f t="shared" si="27"/>
        <v>119.6668209162425</v>
      </c>
      <c r="G73" s="29">
        <f t="shared" si="28"/>
        <v>80.3331790837575</v>
      </c>
      <c r="H73" s="28">
        <v>85</v>
      </c>
      <c r="I73" s="29">
        <f t="shared" si="29"/>
        <v>165.3331790837575</v>
      </c>
      <c r="M73" s="31"/>
      <c r="Q73" s="17"/>
      <c r="R73" s="17"/>
      <c r="S73" s="17"/>
      <c r="T73" s="19">
        <f t="shared" si="32"/>
        <v>119.6668209162425</v>
      </c>
      <c r="U73" s="20">
        <f t="shared" si="33"/>
        <v>165.3331790837575</v>
      </c>
      <c r="V73" s="36">
        <v>67</v>
      </c>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row>
    <row r="74" spans="1:65" s="11" customFormat="1" x14ac:dyDescent="0.2">
      <c r="A74" s="24" t="s">
        <v>175</v>
      </c>
      <c r="B74" s="23" t="s">
        <v>27</v>
      </c>
      <c r="C74" s="28" t="s">
        <v>31</v>
      </c>
      <c r="D74" s="28">
        <v>143.69999999999999</v>
      </c>
      <c r="E74" s="28">
        <v>115.1</v>
      </c>
      <c r="F74" s="29">
        <f t="shared" si="27"/>
        <v>124.84795829713293</v>
      </c>
      <c r="G74" s="29">
        <f t="shared" si="28"/>
        <v>75.152041702867066</v>
      </c>
      <c r="H74" s="28">
        <v>90</v>
      </c>
      <c r="I74" s="29">
        <f t="shared" si="29"/>
        <v>165.15204170286705</v>
      </c>
      <c r="M74" s="31"/>
      <c r="Q74" s="17"/>
      <c r="R74" s="17"/>
      <c r="S74" s="17"/>
      <c r="T74" s="19">
        <f t="shared" si="32"/>
        <v>124.84795829713293</v>
      </c>
      <c r="U74" s="20">
        <f t="shared" si="33"/>
        <v>165.15204170286705</v>
      </c>
      <c r="V74" s="36">
        <v>68</v>
      </c>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row>
    <row r="75" spans="1:65" s="11" customFormat="1" x14ac:dyDescent="0.2">
      <c r="A75" s="22" t="s">
        <v>170</v>
      </c>
      <c r="B75" s="23" t="s">
        <v>124</v>
      </c>
      <c r="C75" s="28" t="s">
        <v>46</v>
      </c>
      <c r="D75" s="28">
        <v>259.10000000000002</v>
      </c>
      <c r="E75" s="28">
        <v>216.1</v>
      </c>
      <c r="F75" s="29">
        <f t="shared" si="27"/>
        <v>119.89819527996299</v>
      </c>
      <c r="G75" s="29">
        <f t="shared" si="28"/>
        <v>80.101804720037009</v>
      </c>
      <c r="H75" s="28">
        <v>85</v>
      </c>
      <c r="I75" s="29">
        <f t="shared" si="29"/>
        <v>165.10180472003702</v>
      </c>
      <c r="M75" s="31"/>
      <c r="Q75" s="17" t="s">
        <v>145</v>
      </c>
      <c r="R75" s="17">
        <v>7</v>
      </c>
      <c r="S75" s="17">
        <v>114.3</v>
      </c>
      <c r="T75" s="19">
        <f>S75</f>
        <v>114.3</v>
      </c>
      <c r="U75" s="20">
        <f t="shared" si="33"/>
        <v>165.10180472003702</v>
      </c>
      <c r="V75" s="36">
        <v>69</v>
      </c>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row>
    <row r="76" spans="1:65" s="11" customFormat="1" x14ac:dyDescent="0.2">
      <c r="A76" s="24" t="s">
        <v>171</v>
      </c>
      <c r="B76" s="23" t="s">
        <v>24</v>
      </c>
      <c r="C76" s="28" t="s">
        <v>37</v>
      </c>
      <c r="D76" s="28">
        <v>311.5</v>
      </c>
      <c r="E76" s="28">
        <v>239.3</v>
      </c>
      <c r="F76" s="29">
        <f t="shared" si="27"/>
        <v>130.171333054743</v>
      </c>
      <c r="G76" s="29">
        <f t="shared" si="28"/>
        <v>69.828666945256998</v>
      </c>
      <c r="H76" s="28">
        <v>95</v>
      </c>
      <c r="I76" s="29">
        <f t="shared" si="29"/>
        <v>164.828666945257</v>
      </c>
      <c r="M76" s="31"/>
      <c r="Q76" s="17"/>
      <c r="R76" s="17"/>
      <c r="S76" s="17"/>
      <c r="T76" s="99">
        <v>121.1</v>
      </c>
      <c r="U76" s="20">
        <f t="shared" si="33"/>
        <v>164.828666945257</v>
      </c>
      <c r="V76" s="36">
        <v>70</v>
      </c>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row>
    <row r="77" spans="1:65" s="11" customFormat="1" x14ac:dyDescent="0.2">
      <c r="A77" s="24" t="s">
        <v>166</v>
      </c>
      <c r="B77" s="25" t="s">
        <v>24</v>
      </c>
      <c r="C77" s="28" t="s">
        <v>48</v>
      </c>
      <c r="D77" s="28">
        <v>52.9</v>
      </c>
      <c r="E77" s="28">
        <v>40.5</v>
      </c>
      <c r="F77" s="29">
        <f t="shared" si="27"/>
        <v>130.61728395061729</v>
      </c>
      <c r="G77" s="29">
        <f t="shared" si="28"/>
        <v>69.382716049382708</v>
      </c>
      <c r="H77" s="28">
        <v>95</v>
      </c>
      <c r="I77" s="29">
        <f t="shared" si="29"/>
        <v>164.38271604938271</v>
      </c>
      <c r="M77" s="31"/>
      <c r="Q77" s="17"/>
      <c r="R77" s="17"/>
      <c r="S77" s="17"/>
      <c r="T77" s="19">
        <f t="shared" si="32"/>
        <v>130.61728395061729</v>
      </c>
      <c r="U77" s="20">
        <f t="shared" si="33"/>
        <v>164.38271604938271</v>
      </c>
      <c r="V77" s="36">
        <v>71</v>
      </c>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row>
    <row r="78" spans="1:65" s="11" customFormat="1" x14ac:dyDescent="0.2">
      <c r="A78" s="10" t="s">
        <v>180</v>
      </c>
      <c r="B78" s="11" t="s">
        <v>40</v>
      </c>
      <c r="C78" s="28" t="s">
        <v>31</v>
      </c>
      <c r="D78" s="28">
        <v>144.9</v>
      </c>
      <c r="E78" s="28">
        <v>115.1</v>
      </c>
      <c r="F78" s="29">
        <f t="shared" si="27"/>
        <v>125.89052997393573</v>
      </c>
      <c r="G78" s="29">
        <f t="shared" si="28"/>
        <v>74.109470026064272</v>
      </c>
      <c r="H78" s="28">
        <v>90</v>
      </c>
      <c r="I78" s="29">
        <f t="shared" si="29"/>
        <v>164.10947002606429</v>
      </c>
      <c r="L78" s="13"/>
      <c r="M78" s="44"/>
      <c r="N78" s="13"/>
      <c r="Q78" s="17"/>
      <c r="R78" s="18"/>
      <c r="S78" s="18"/>
      <c r="T78" s="19">
        <f t="shared" si="32"/>
        <v>125.89052997393573</v>
      </c>
      <c r="U78" s="20">
        <f t="shared" si="33"/>
        <v>164.10947002606429</v>
      </c>
      <c r="V78" s="36">
        <v>72</v>
      </c>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row>
    <row r="79" spans="1:65" s="11" customFormat="1" x14ac:dyDescent="0.2">
      <c r="A79" s="22" t="s">
        <v>186</v>
      </c>
      <c r="B79" s="23" t="s">
        <v>132</v>
      </c>
      <c r="C79" s="28" t="s">
        <v>31</v>
      </c>
      <c r="D79" s="28">
        <v>145.80000000000001</v>
      </c>
      <c r="E79" s="28">
        <v>115.1</v>
      </c>
      <c r="F79" s="29">
        <f t="shared" si="27"/>
        <v>126.6724587315378</v>
      </c>
      <c r="G79" s="29">
        <f t="shared" si="28"/>
        <v>73.327541268462198</v>
      </c>
      <c r="H79" s="28">
        <v>90</v>
      </c>
      <c r="I79" s="29">
        <f t="shared" si="29"/>
        <v>163.3275412684622</v>
      </c>
      <c r="M79" s="31"/>
      <c r="Q79" s="17"/>
      <c r="R79" s="17"/>
      <c r="S79" s="17"/>
      <c r="T79" s="99">
        <v>124.5</v>
      </c>
      <c r="U79" s="20">
        <f t="shared" si="33"/>
        <v>163.3275412684622</v>
      </c>
      <c r="V79" s="36">
        <v>73</v>
      </c>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row>
    <row r="80" spans="1:65" s="11" customFormat="1" x14ac:dyDescent="0.2">
      <c r="A80" s="24" t="s">
        <v>178</v>
      </c>
      <c r="B80" s="23" t="s">
        <v>34</v>
      </c>
      <c r="C80" s="28" t="s">
        <v>46</v>
      </c>
      <c r="D80" s="28">
        <v>254.2</v>
      </c>
      <c r="E80" s="28">
        <v>216.1</v>
      </c>
      <c r="F80" s="29">
        <f t="shared" si="27"/>
        <v>117.63072651550208</v>
      </c>
      <c r="G80" s="29">
        <f t="shared" si="28"/>
        <v>82.369273484497924</v>
      </c>
      <c r="H80" s="28">
        <v>80</v>
      </c>
      <c r="I80" s="29">
        <f t="shared" si="29"/>
        <v>162.36927348449791</v>
      </c>
      <c r="M80" s="31"/>
      <c r="Q80" s="17"/>
      <c r="R80" s="17"/>
      <c r="S80" s="17"/>
      <c r="T80" s="19">
        <f t="shared" si="32"/>
        <v>117.63072651550208</v>
      </c>
      <c r="U80" s="20">
        <f t="shared" si="33"/>
        <v>162.36927348449791</v>
      </c>
      <c r="V80" s="36">
        <v>74</v>
      </c>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row>
    <row r="81" spans="1:65" s="11" customFormat="1" x14ac:dyDescent="0.2">
      <c r="A81" s="24" t="s">
        <v>168</v>
      </c>
      <c r="B81" s="25" t="s">
        <v>132</v>
      </c>
      <c r="C81" s="28" t="s">
        <v>25</v>
      </c>
      <c r="D81" s="34">
        <v>64.5</v>
      </c>
      <c r="E81" s="28">
        <v>48.6</v>
      </c>
      <c r="F81" s="29">
        <f t="shared" si="27"/>
        <v>132.71604938271605</v>
      </c>
      <c r="G81" s="29">
        <f t="shared" si="28"/>
        <v>67.283950617283949</v>
      </c>
      <c r="H81" s="34">
        <v>95</v>
      </c>
      <c r="I81" s="29">
        <f t="shared" si="29"/>
        <v>162.28395061728395</v>
      </c>
      <c r="K81" s="25"/>
      <c r="L81" s="27"/>
      <c r="M81" s="40"/>
      <c r="N81" s="27"/>
      <c r="O81" s="25"/>
      <c r="Q81" s="17"/>
      <c r="R81" s="18"/>
      <c r="S81" s="18"/>
      <c r="T81" s="19">
        <f t="shared" si="32"/>
        <v>132.71604938271605</v>
      </c>
      <c r="U81" s="20">
        <f t="shared" si="33"/>
        <v>162.28395061728395</v>
      </c>
      <c r="V81" s="36">
        <v>75</v>
      </c>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row>
    <row r="82" spans="1:65" s="11" customFormat="1" x14ac:dyDescent="0.2">
      <c r="A82" s="22" t="s">
        <v>188</v>
      </c>
      <c r="B82" s="23" t="s">
        <v>34</v>
      </c>
      <c r="C82" s="28" t="s">
        <v>31</v>
      </c>
      <c r="D82" s="28">
        <v>147.1</v>
      </c>
      <c r="E82" s="28">
        <v>115.1</v>
      </c>
      <c r="F82" s="29">
        <f t="shared" si="27"/>
        <v>127.80191138140746</v>
      </c>
      <c r="G82" s="29">
        <f t="shared" si="28"/>
        <v>72.198088618592536</v>
      </c>
      <c r="H82" s="28">
        <v>90</v>
      </c>
      <c r="I82" s="29">
        <f t="shared" si="29"/>
        <v>162.19808861859252</v>
      </c>
      <c r="M82" s="31"/>
      <c r="Q82" s="17"/>
      <c r="R82" s="17"/>
      <c r="S82" s="17"/>
      <c r="T82" s="19">
        <f t="shared" si="32"/>
        <v>127.80191138140746</v>
      </c>
      <c r="U82" s="20">
        <f t="shared" si="33"/>
        <v>162.19808861859252</v>
      </c>
      <c r="V82" s="36">
        <v>76</v>
      </c>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row>
    <row r="83" spans="1:65" s="11" customFormat="1" x14ac:dyDescent="0.2">
      <c r="A83" s="22" t="s">
        <v>179</v>
      </c>
      <c r="B83" s="23" t="s">
        <v>57</v>
      </c>
      <c r="C83" s="28" t="s">
        <v>46</v>
      </c>
      <c r="D83" s="28">
        <v>254.8</v>
      </c>
      <c r="E83" s="28">
        <v>216.1</v>
      </c>
      <c r="F83" s="29">
        <f t="shared" si="27"/>
        <v>117.90837575196669</v>
      </c>
      <c r="G83" s="29">
        <f t="shared" si="28"/>
        <v>82.091624248033312</v>
      </c>
      <c r="H83" s="28">
        <v>80</v>
      </c>
      <c r="I83" s="29">
        <f t="shared" si="29"/>
        <v>162.09162424803333</v>
      </c>
      <c r="M83" s="31"/>
      <c r="Q83" s="17" t="s">
        <v>122</v>
      </c>
      <c r="R83" s="17">
        <v>6</v>
      </c>
      <c r="S83" s="17">
        <v>112.4</v>
      </c>
      <c r="T83" s="19">
        <f>S83</f>
        <v>112.4</v>
      </c>
      <c r="U83" s="20">
        <f t="shared" si="33"/>
        <v>162.09162424803333</v>
      </c>
      <c r="V83" s="36">
        <v>77</v>
      </c>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row>
    <row r="84" spans="1:65" s="11" customFormat="1" x14ac:dyDescent="0.2">
      <c r="A84" s="22" t="s">
        <v>181</v>
      </c>
      <c r="B84" s="23" t="s">
        <v>34</v>
      </c>
      <c r="C84" s="28" t="s">
        <v>46</v>
      </c>
      <c r="D84" s="28">
        <v>265.7</v>
      </c>
      <c r="E84" s="28">
        <v>216.1</v>
      </c>
      <c r="F84" s="29">
        <f t="shared" si="27"/>
        <v>122.95233688107356</v>
      </c>
      <c r="G84" s="29">
        <f t="shared" si="28"/>
        <v>77.047663118926437</v>
      </c>
      <c r="H84" s="28">
        <v>85</v>
      </c>
      <c r="I84" s="29">
        <f t="shared" si="29"/>
        <v>162.04766311892644</v>
      </c>
      <c r="M84" s="31"/>
      <c r="Q84" s="17"/>
      <c r="R84" s="17"/>
      <c r="S84" s="17"/>
      <c r="T84" s="19">
        <f>F84</f>
        <v>122.95233688107356</v>
      </c>
      <c r="U84" s="20">
        <f t="shared" si="33"/>
        <v>162.04766311892644</v>
      </c>
      <c r="V84" s="36">
        <v>78</v>
      </c>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row>
    <row r="85" spans="1:65" s="11" customFormat="1" x14ac:dyDescent="0.2">
      <c r="A85" s="24" t="s">
        <v>176</v>
      </c>
      <c r="B85" s="25" t="s">
        <v>40</v>
      </c>
      <c r="C85" s="28" t="s">
        <v>37</v>
      </c>
      <c r="D85" s="28">
        <v>292.5</v>
      </c>
      <c r="E85" s="28">
        <v>237.7</v>
      </c>
      <c r="F85" s="29">
        <f t="shared" si="27"/>
        <v>123.05427008834667</v>
      </c>
      <c r="G85" s="29">
        <f t="shared" si="28"/>
        <v>76.945729911653331</v>
      </c>
      <c r="H85" s="28">
        <v>85</v>
      </c>
      <c r="I85" s="29">
        <f t="shared" si="29"/>
        <v>161.94572991165333</v>
      </c>
      <c r="M85" s="31"/>
      <c r="Q85" s="17"/>
      <c r="R85" s="17"/>
      <c r="S85" s="17"/>
      <c r="T85" s="99">
        <v>118.8</v>
      </c>
      <c r="U85" s="20">
        <f t="shared" si="33"/>
        <v>161.94572991165333</v>
      </c>
      <c r="V85" s="36">
        <v>79</v>
      </c>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row>
    <row r="86" spans="1:65" s="11" customFormat="1" x14ac:dyDescent="0.2">
      <c r="A86" s="22" t="s">
        <v>183</v>
      </c>
      <c r="B86" s="23" t="s">
        <v>27</v>
      </c>
      <c r="J86" s="14" t="s">
        <v>184</v>
      </c>
      <c r="K86" s="14">
        <v>55.8</v>
      </c>
      <c r="L86" s="14">
        <v>40.4</v>
      </c>
      <c r="M86" s="16">
        <f>K86/L86*100</f>
        <v>138.11881188118809</v>
      </c>
      <c r="N86" s="16">
        <f>200-M86</f>
        <v>61.881188118811906</v>
      </c>
      <c r="O86" s="14">
        <v>100</v>
      </c>
      <c r="P86" s="16">
        <f>SUM(N86:O86)</f>
        <v>161.88118811881191</v>
      </c>
      <c r="Q86" s="17" t="s">
        <v>29</v>
      </c>
      <c r="R86" s="17">
        <v>5</v>
      </c>
      <c r="S86" s="17"/>
      <c r="T86" s="99">
        <v>137.6</v>
      </c>
      <c r="U86" s="20">
        <f>P86</f>
        <v>161.88118811881191</v>
      </c>
      <c r="V86" s="36">
        <v>79</v>
      </c>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row>
    <row r="87" spans="1:65" s="11" customFormat="1" x14ac:dyDescent="0.2">
      <c r="A87" s="22" t="s">
        <v>182</v>
      </c>
      <c r="B87" s="23" t="s">
        <v>40</v>
      </c>
      <c r="C87" s="28" t="s">
        <v>37</v>
      </c>
      <c r="D87" s="28">
        <v>307.5</v>
      </c>
      <c r="E87" s="28">
        <v>239.3</v>
      </c>
      <c r="F87" s="29">
        <f t="shared" ref="F87:F118" si="34">D87/E87*100</f>
        <v>128.49979105725032</v>
      </c>
      <c r="G87" s="29">
        <f t="shared" ref="G87:G118" si="35">200-F87</f>
        <v>71.50020894274968</v>
      </c>
      <c r="H87" s="28">
        <v>90</v>
      </c>
      <c r="I87" s="29">
        <f t="shared" ref="I87:I118" si="36">SUM(G87:H87)</f>
        <v>161.50020894274968</v>
      </c>
      <c r="M87" s="31"/>
      <c r="Q87" s="17"/>
      <c r="R87" s="17"/>
      <c r="S87" s="17"/>
      <c r="T87" s="99">
        <v>124.1</v>
      </c>
      <c r="U87" s="20">
        <f t="shared" ref="U87:U118" si="37">I87</f>
        <v>161.50020894274968</v>
      </c>
      <c r="V87" s="36">
        <v>81</v>
      </c>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row>
    <row r="88" spans="1:65" s="11" customFormat="1" x14ac:dyDescent="0.2">
      <c r="A88" s="22" t="s">
        <v>172</v>
      </c>
      <c r="B88" s="23" t="s">
        <v>24</v>
      </c>
      <c r="C88" s="28" t="s">
        <v>25</v>
      </c>
      <c r="D88" s="28">
        <v>64.900000000000006</v>
      </c>
      <c r="E88" s="28">
        <v>48.6</v>
      </c>
      <c r="F88" s="29">
        <f t="shared" si="34"/>
        <v>133.53909465020578</v>
      </c>
      <c r="G88" s="29">
        <f t="shared" si="35"/>
        <v>66.460905349794217</v>
      </c>
      <c r="H88" s="28">
        <v>95</v>
      </c>
      <c r="I88" s="29">
        <f t="shared" si="36"/>
        <v>161.46090534979422</v>
      </c>
      <c r="M88" s="31"/>
      <c r="Q88" s="17"/>
      <c r="R88" s="17"/>
      <c r="S88" s="17"/>
      <c r="T88" s="99">
        <v>126.7</v>
      </c>
      <c r="U88" s="20">
        <f t="shared" si="37"/>
        <v>161.46090534979422</v>
      </c>
      <c r="V88" s="36">
        <v>81</v>
      </c>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row>
    <row r="89" spans="1:65" s="11" customFormat="1" x14ac:dyDescent="0.2">
      <c r="A89" s="24" t="s">
        <v>187</v>
      </c>
      <c r="B89" s="23" t="s">
        <v>124</v>
      </c>
      <c r="C89" s="28" t="s">
        <v>46</v>
      </c>
      <c r="D89" s="28">
        <v>269.2</v>
      </c>
      <c r="E89" s="28">
        <v>216.1</v>
      </c>
      <c r="F89" s="29">
        <f t="shared" si="34"/>
        <v>124.57195742711707</v>
      </c>
      <c r="G89" s="29">
        <f t="shared" si="35"/>
        <v>75.42804257288293</v>
      </c>
      <c r="H89" s="28">
        <v>85</v>
      </c>
      <c r="I89" s="29">
        <f t="shared" si="36"/>
        <v>160.42804257288293</v>
      </c>
      <c r="M89" s="31"/>
      <c r="Q89" s="17"/>
      <c r="R89" s="17"/>
      <c r="S89" s="17"/>
      <c r="T89" s="99">
        <v>117.6</v>
      </c>
      <c r="U89" s="20">
        <f t="shared" si="37"/>
        <v>160.42804257288293</v>
      </c>
      <c r="V89" s="36">
        <v>83</v>
      </c>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row>
    <row r="90" spans="1:65" s="11" customFormat="1" x14ac:dyDescent="0.2">
      <c r="A90" s="24" t="s">
        <v>192</v>
      </c>
      <c r="B90" s="23" t="s">
        <v>40</v>
      </c>
      <c r="C90" s="28" t="s">
        <v>31</v>
      </c>
      <c r="D90" s="28">
        <v>143.6</v>
      </c>
      <c r="E90" s="28">
        <v>115.1</v>
      </c>
      <c r="F90" s="29">
        <f t="shared" si="34"/>
        <v>124.76107732406602</v>
      </c>
      <c r="G90" s="29">
        <f t="shared" si="35"/>
        <v>75.238922675933978</v>
      </c>
      <c r="H90" s="28">
        <v>85</v>
      </c>
      <c r="I90" s="29">
        <f t="shared" si="36"/>
        <v>160.23892267593396</v>
      </c>
      <c r="M90" s="31"/>
      <c r="Q90" s="17"/>
      <c r="R90" s="17"/>
      <c r="S90" s="17"/>
      <c r="T90" s="99">
        <v>123.3</v>
      </c>
      <c r="U90" s="20">
        <f t="shared" si="37"/>
        <v>160.23892267593396</v>
      </c>
      <c r="V90" s="36">
        <v>84</v>
      </c>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row>
    <row r="91" spans="1:65" s="11" customFormat="1" x14ac:dyDescent="0.2">
      <c r="A91" s="24" t="s">
        <v>190</v>
      </c>
      <c r="B91" s="23" t="s">
        <v>40</v>
      </c>
      <c r="C91" s="28" t="s">
        <v>46</v>
      </c>
      <c r="D91" s="28">
        <v>259.8</v>
      </c>
      <c r="E91" s="28">
        <v>216.1</v>
      </c>
      <c r="F91" s="29">
        <f t="shared" si="34"/>
        <v>120.2221193891717</v>
      </c>
      <c r="G91" s="29">
        <f t="shared" si="35"/>
        <v>79.777880610828305</v>
      </c>
      <c r="H91" s="28">
        <v>80</v>
      </c>
      <c r="I91" s="29">
        <f t="shared" si="36"/>
        <v>159.7778806108283</v>
      </c>
      <c r="M91" s="31"/>
      <c r="Q91" s="17"/>
      <c r="R91" s="17"/>
      <c r="S91" s="17"/>
      <c r="T91" s="19">
        <f t="shared" ref="T91:T118" si="38">F91</f>
        <v>120.2221193891717</v>
      </c>
      <c r="U91" s="20">
        <f t="shared" si="37"/>
        <v>159.7778806108283</v>
      </c>
      <c r="V91" s="36">
        <v>85</v>
      </c>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row>
    <row r="92" spans="1:65" s="11" customFormat="1" x14ac:dyDescent="0.2">
      <c r="A92" s="22" t="s">
        <v>185</v>
      </c>
      <c r="B92" s="23" t="s">
        <v>57</v>
      </c>
      <c r="C92" s="28" t="s">
        <v>46</v>
      </c>
      <c r="D92" s="28">
        <v>266.60000000000002</v>
      </c>
      <c r="E92" s="28">
        <v>212.7</v>
      </c>
      <c r="F92" s="29">
        <f t="shared" si="34"/>
        <v>125.34085566525626</v>
      </c>
      <c r="G92" s="29">
        <f t="shared" si="35"/>
        <v>74.659144334743743</v>
      </c>
      <c r="H92" s="28">
        <v>85</v>
      </c>
      <c r="I92" s="29">
        <f t="shared" si="36"/>
        <v>159.65914433474376</v>
      </c>
      <c r="M92" s="31"/>
      <c r="Q92" s="17"/>
      <c r="R92" s="17"/>
      <c r="S92" s="17"/>
      <c r="T92" s="19">
        <f t="shared" si="38"/>
        <v>125.34085566525626</v>
      </c>
      <c r="U92" s="20">
        <f t="shared" si="37"/>
        <v>159.65914433474376</v>
      </c>
      <c r="V92" s="36">
        <v>86</v>
      </c>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row>
    <row r="93" spans="1:65" s="11" customFormat="1" x14ac:dyDescent="0.2">
      <c r="A93" s="24" t="s">
        <v>194</v>
      </c>
      <c r="B93" s="23" t="s">
        <v>34</v>
      </c>
      <c r="C93" s="28" t="s">
        <v>31</v>
      </c>
      <c r="D93" s="28">
        <v>150.19999999999999</v>
      </c>
      <c r="E93" s="28">
        <v>115.1</v>
      </c>
      <c r="F93" s="29">
        <f t="shared" si="34"/>
        <v>130.49522154648133</v>
      </c>
      <c r="G93" s="29">
        <f t="shared" si="35"/>
        <v>69.504778453518668</v>
      </c>
      <c r="H93" s="28">
        <v>90</v>
      </c>
      <c r="I93" s="29">
        <f t="shared" si="36"/>
        <v>159.50477845351867</v>
      </c>
      <c r="M93" s="31"/>
      <c r="Q93" s="17"/>
      <c r="R93" s="17"/>
      <c r="S93" s="17"/>
      <c r="T93" s="19">
        <f t="shared" si="38"/>
        <v>130.49522154648133</v>
      </c>
      <c r="U93" s="20">
        <f t="shared" si="37"/>
        <v>159.50477845351867</v>
      </c>
      <c r="V93" s="36">
        <v>87</v>
      </c>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row>
    <row r="94" spans="1:65" s="11" customFormat="1" x14ac:dyDescent="0.2">
      <c r="A94" s="24" t="s">
        <v>195</v>
      </c>
      <c r="B94" s="23" t="s">
        <v>34</v>
      </c>
      <c r="C94" s="28" t="s">
        <v>31</v>
      </c>
      <c r="D94" s="28">
        <v>150.30000000000001</v>
      </c>
      <c r="E94" s="28">
        <v>115.1</v>
      </c>
      <c r="F94" s="29">
        <f t="shared" si="34"/>
        <v>130.58210251954822</v>
      </c>
      <c r="G94" s="29">
        <f t="shared" si="35"/>
        <v>69.417897480451785</v>
      </c>
      <c r="H94" s="28">
        <v>90</v>
      </c>
      <c r="I94" s="29">
        <f t="shared" si="36"/>
        <v>159.41789748045178</v>
      </c>
      <c r="M94" s="31"/>
      <c r="Q94" s="17"/>
      <c r="R94" s="17"/>
      <c r="S94" s="17"/>
      <c r="T94" s="19">
        <f t="shared" si="38"/>
        <v>130.58210251954822</v>
      </c>
      <c r="U94" s="20">
        <f t="shared" si="37"/>
        <v>159.41789748045178</v>
      </c>
      <c r="V94" s="36">
        <v>88</v>
      </c>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row>
    <row r="95" spans="1:65" s="11" customFormat="1" x14ac:dyDescent="0.2">
      <c r="A95" s="24" t="s">
        <v>191</v>
      </c>
      <c r="B95" s="23" t="s">
        <v>40</v>
      </c>
      <c r="C95" s="28" t="s">
        <v>46</v>
      </c>
      <c r="D95" s="28">
        <v>261.2</v>
      </c>
      <c r="E95" s="28">
        <v>216.1</v>
      </c>
      <c r="F95" s="29">
        <f t="shared" si="34"/>
        <v>120.86996760758907</v>
      </c>
      <c r="G95" s="29">
        <f t="shared" si="35"/>
        <v>79.130032392410925</v>
      </c>
      <c r="H95" s="28">
        <v>80</v>
      </c>
      <c r="I95" s="29">
        <f t="shared" si="36"/>
        <v>159.13003239241093</v>
      </c>
      <c r="M95" s="31"/>
      <c r="Q95" s="17"/>
      <c r="R95" s="17"/>
      <c r="S95" s="17"/>
      <c r="T95" s="99">
        <v>111.8</v>
      </c>
      <c r="U95" s="20">
        <f t="shared" si="37"/>
        <v>159.13003239241093</v>
      </c>
      <c r="V95" s="36">
        <v>89</v>
      </c>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row>
    <row r="96" spans="1:65" s="11" customFormat="1" x14ac:dyDescent="0.2">
      <c r="A96" s="22" t="s">
        <v>200</v>
      </c>
      <c r="B96" s="23" t="s">
        <v>24</v>
      </c>
      <c r="C96" s="28" t="s">
        <v>31</v>
      </c>
      <c r="D96" s="28">
        <v>145.80000000000001</v>
      </c>
      <c r="E96" s="28">
        <v>115.1</v>
      </c>
      <c r="F96" s="29">
        <f t="shared" si="34"/>
        <v>126.6724587315378</v>
      </c>
      <c r="G96" s="29">
        <f t="shared" si="35"/>
        <v>73.327541268462198</v>
      </c>
      <c r="H96" s="28">
        <v>85</v>
      </c>
      <c r="I96" s="29">
        <f t="shared" si="36"/>
        <v>158.3275412684622</v>
      </c>
      <c r="M96" s="31"/>
      <c r="Q96" s="17"/>
      <c r="R96" s="17"/>
      <c r="S96" s="17"/>
      <c r="T96" s="99">
        <v>119.4</v>
      </c>
      <c r="U96" s="20">
        <f t="shared" si="37"/>
        <v>158.3275412684622</v>
      </c>
      <c r="V96" s="36">
        <v>90</v>
      </c>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row>
    <row r="97" spans="1:65" s="11" customFormat="1" x14ac:dyDescent="0.2">
      <c r="A97" s="24" t="s">
        <v>173</v>
      </c>
      <c r="B97" s="23" t="s">
        <v>24</v>
      </c>
      <c r="C97" s="28" t="s">
        <v>25</v>
      </c>
      <c r="D97" s="28">
        <v>65.099999999999994</v>
      </c>
      <c r="E97" s="28">
        <v>47.4</v>
      </c>
      <c r="F97" s="29">
        <f t="shared" si="34"/>
        <v>137.34177215189874</v>
      </c>
      <c r="G97" s="29">
        <f t="shared" si="35"/>
        <v>62.658227848101262</v>
      </c>
      <c r="H97" s="28">
        <v>95</v>
      </c>
      <c r="I97" s="29">
        <f t="shared" si="36"/>
        <v>157.65822784810126</v>
      </c>
      <c r="M97" s="31"/>
      <c r="Q97" s="17"/>
      <c r="R97" s="17"/>
      <c r="S97" s="17"/>
      <c r="T97" s="99">
        <v>123</v>
      </c>
      <c r="U97" s="20">
        <f t="shared" si="37"/>
        <v>157.65822784810126</v>
      </c>
      <c r="V97" s="36">
        <v>91</v>
      </c>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row>
    <row r="98" spans="1:65" s="11" customFormat="1" x14ac:dyDescent="0.2">
      <c r="A98" s="24" t="s">
        <v>193</v>
      </c>
      <c r="B98" s="23" t="s">
        <v>40</v>
      </c>
      <c r="C98" s="28" t="s">
        <v>46</v>
      </c>
      <c r="D98" s="28">
        <v>264.39999999999998</v>
      </c>
      <c r="E98" s="28">
        <v>216.1</v>
      </c>
      <c r="F98" s="29">
        <f t="shared" si="34"/>
        <v>122.35076353540026</v>
      </c>
      <c r="G98" s="29">
        <f t="shared" si="35"/>
        <v>77.649236464599738</v>
      </c>
      <c r="H98" s="28">
        <v>80</v>
      </c>
      <c r="I98" s="29">
        <f t="shared" si="36"/>
        <v>157.64923646459974</v>
      </c>
      <c r="M98" s="31"/>
      <c r="Q98" s="17"/>
      <c r="R98" s="17"/>
      <c r="S98" s="17"/>
      <c r="T98" s="19">
        <f t="shared" si="38"/>
        <v>122.35076353540026</v>
      </c>
      <c r="U98" s="20">
        <f t="shared" si="37"/>
        <v>157.64923646459974</v>
      </c>
      <c r="V98" s="36">
        <v>92</v>
      </c>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row>
    <row r="99" spans="1:65" s="11" customFormat="1" x14ac:dyDescent="0.2">
      <c r="A99" s="24" t="s">
        <v>197</v>
      </c>
      <c r="B99" s="23" t="s">
        <v>27</v>
      </c>
      <c r="C99" s="28" t="s">
        <v>31</v>
      </c>
      <c r="D99" s="28">
        <v>150.6</v>
      </c>
      <c r="E99" s="28">
        <v>113.2</v>
      </c>
      <c r="F99" s="29">
        <f t="shared" si="34"/>
        <v>133.03886925795052</v>
      </c>
      <c r="G99" s="29">
        <f t="shared" si="35"/>
        <v>66.961130742049477</v>
      </c>
      <c r="H99" s="28">
        <v>90</v>
      </c>
      <c r="I99" s="29">
        <f t="shared" si="36"/>
        <v>156.96113074204948</v>
      </c>
      <c r="M99" s="31"/>
      <c r="Q99" s="17"/>
      <c r="R99" s="17"/>
      <c r="S99" s="17"/>
      <c r="T99" s="99">
        <v>129.6</v>
      </c>
      <c r="U99" s="20">
        <f t="shared" si="37"/>
        <v>156.96113074204948</v>
      </c>
      <c r="V99" s="36">
        <v>93</v>
      </c>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row>
    <row r="100" spans="1:65" s="11" customFormat="1" x14ac:dyDescent="0.2">
      <c r="A100" s="24" t="s">
        <v>198</v>
      </c>
      <c r="B100" s="23" t="s">
        <v>124</v>
      </c>
      <c r="C100" s="28" t="s">
        <v>46</v>
      </c>
      <c r="D100" s="28">
        <v>276.8</v>
      </c>
      <c r="E100" s="28">
        <v>216.1</v>
      </c>
      <c r="F100" s="29">
        <f t="shared" si="34"/>
        <v>128.0888477556687</v>
      </c>
      <c r="G100" s="29">
        <f t="shared" si="35"/>
        <v>71.911152244331305</v>
      </c>
      <c r="H100" s="28">
        <v>85</v>
      </c>
      <c r="I100" s="29">
        <f t="shared" si="36"/>
        <v>156.9111522443313</v>
      </c>
      <c r="M100" s="31"/>
      <c r="Q100" s="17"/>
      <c r="R100" s="17"/>
      <c r="S100" s="17"/>
      <c r="T100" s="99">
        <v>125.5</v>
      </c>
      <c r="U100" s="20">
        <f t="shared" si="37"/>
        <v>156.9111522443313</v>
      </c>
      <c r="V100" s="36">
        <v>94</v>
      </c>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row>
    <row r="101" spans="1:65" s="11" customFormat="1" x14ac:dyDescent="0.2">
      <c r="A101" s="22" t="s">
        <v>189</v>
      </c>
      <c r="B101" s="23" t="s">
        <v>24</v>
      </c>
      <c r="C101" s="28" t="s">
        <v>25</v>
      </c>
      <c r="D101" s="28">
        <v>67.3</v>
      </c>
      <c r="E101" s="28">
        <v>48.6</v>
      </c>
      <c r="F101" s="29">
        <f t="shared" si="34"/>
        <v>138.47736625514401</v>
      </c>
      <c r="G101" s="29">
        <f t="shared" si="35"/>
        <v>61.522633744855995</v>
      </c>
      <c r="H101" s="28">
        <v>95</v>
      </c>
      <c r="I101" s="29">
        <f t="shared" si="36"/>
        <v>156.52263374485599</v>
      </c>
      <c r="M101" s="31"/>
      <c r="Q101" s="17"/>
      <c r="R101" s="17"/>
      <c r="S101" s="17"/>
      <c r="T101" s="38">
        <v>131.1</v>
      </c>
      <c r="U101" s="20">
        <f t="shared" si="37"/>
        <v>156.52263374485599</v>
      </c>
      <c r="V101" s="36">
        <v>95</v>
      </c>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row>
    <row r="102" spans="1:65" s="11" customFormat="1" x14ac:dyDescent="0.2">
      <c r="A102" s="24" t="s">
        <v>203</v>
      </c>
      <c r="B102" s="23" t="s">
        <v>132</v>
      </c>
      <c r="C102" s="28" t="s">
        <v>31</v>
      </c>
      <c r="D102" s="28">
        <v>148</v>
      </c>
      <c r="E102" s="28">
        <v>115.1</v>
      </c>
      <c r="F102" s="29">
        <f t="shared" si="34"/>
        <v>128.58384013900957</v>
      </c>
      <c r="G102" s="29">
        <f t="shared" si="35"/>
        <v>71.416159860990433</v>
      </c>
      <c r="H102" s="28">
        <v>85</v>
      </c>
      <c r="I102" s="29">
        <f t="shared" si="36"/>
        <v>156.41615986099043</v>
      </c>
      <c r="M102" s="31"/>
      <c r="Q102" s="17"/>
      <c r="R102" s="17"/>
      <c r="S102" s="17"/>
      <c r="T102" s="99">
        <v>122.4</v>
      </c>
      <c r="U102" s="20">
        <f t="shared" si="37"/>
        <v>156.41615986099043</v>
      </c>
      <c r="V102" s="36">
        <v>96</v>
      </c>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row>
    <row r="103" spans="1:65" s="11" customFormat="1" x14ac:dyDescent="0.2">
      <c r="A103" s="24" t="s">
        <v>201</v>
      </c>
      <c r="B103" s="25" t="s">
        <v>40</v>
      </c>
      <c r="C103" s="28" t="s">
        <v>37</v>
      </c>
      <c r="D103" s="28">
        <v>320</v>
      </c>
      <c r="E103" s="28">
        <v>239.3</v>
      </c>
      <c r="F103" s="29">
        <f t="shared" si="34"/>
        <v>133.72335979941496</v>
      </c>
      <c r="G103" s="29">
        <f t="shared" si="35"/>
        <v>66.276640200585035</v>
      </c>
      <c r="H103" s="28">
        <v>90</v>
      </c>
      <c r="I103" s="29">
        <f t="shared" si="36"/>
        <v>156.27664020058504</v>
      </c>
      <c r="M103" s="31"/>
      <c r="Q103" s="17"/>
      <c r="R103" s="17"/>
      <c r="S103" s="17"/>
      <c r="T103" s="19">
        <f t="shared" si="38"/>
        <v>133.72335979941496</v>
      </c>
      <c r="U103" s="20">
        <f t="shared" si="37"/>
        <v>156.27664020058504</v>
      </c>
      <c r="V103" s="36">
        <v>97</v>
      </c>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row>
    <row r="104" spans="1:65" s="11" customFormat="1" x14ac:dyDescent="0.2">
      <c r="A104" s="24" t="s">
        <v>206</v>
      </c>
      <c r="B104" s="25" t="s">
        <v>124</v>
      </c>
      <c r="C104" s="28" t="s">
        <v>31</v>
      </c>
      <c r="D104" s="28">
        <v>154</v>
      </c>
      <c r="E104" s="28">
        <v>115.1</v>
      </c>
      <c r="F104" s="29">
        <f t="shared" si="34"/>
        <v>133.79669852302348</v>
      </c>
      <c r="G104" s="29">
        <f t="shared" si="35"/>
        <v>66.20330147697652</v>
      </c>
      <c r="H104" s="34">
        <v>90</v>
      </c>
      <c r="I104" s="29">
        <f t="shared" si="36"/>
        <v>156.20330147697652</v>
      </c>
      <c r="L104" s="27"/>
      <c r="M104" s="40"/>
      <c r="N104" s="27"/>
      <c r="O104" s="25"/>
      <c r="Q104" s="17"/>
      <c r="R104" s="18"/>
      <c r="S104" s="18"/>
      <c r="T104" s="99">
        <v>132.5</v>
      </c>
      <c r="U104" s="20">
        <f t="shared" si="37"/>
        <v>156.20330147697652</v>
      </c>
      <c r="V104" s="36">
        <v>98</v>
      </c>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row>
    <row r="105" spans="1:65" s="11" customFormat="1" x14ac:dyDescent="0.2">
      <c r="A105" s="22" t="s">
        <v>202</v>
      </c>
      <c r="B105" s="23" t="s">
        <v>57</v>
      </c>
      <c r="C105" s="28" t="s">
        <v>46</v>
      </c>
      <c r="D105" s="28">
        <v>267.8</v>
      </c>
      <c r="E105" s="28">
        <v>216.1</v>
      </c>
      <c r="F105" s="29">
        <f t="shared" si="34"/>
        <v>123.92410920869969</v>
      </c>
      <c r="G105" s="29">
        <f t="shared" si="35"/>
        <v>76.07589079130031</v>
      </c>
      <c r="H105" s="28">
        <v>80</v>
      </c>
      <c r="I105" s="29">
        <f t="shared" si="36"/>
        <v>156.07589079130031</v>
      </c>
      <c r="M105" s="31"/>
      <c r="Q105" s="17"/>
      <c r="R105" s="17"/>
      <c r="S105" s="17"/>
      <c r="T105" s="99">
        <v>122.7</v>
      </c>
      <c r="U105" s="20">
        <f t="shared" si="37"/>
        <v>156.07589079130031</v>
      </c>
      <c r="V105" s="36">
        <v>99</v>
      </c>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row>
    <row r="106" spans="1:65" s="11" customFormat="1" x14ac:dyDescent="0.2">
      <c r="A106" s="22" t="s">
        <v>177</v>
      </c>
      <c r="B106" s="23" t="s">
        <v>34</v>
      </c>
      <c r="C106" s="28" t="s">
        <v>25</v>
      </c>
      <c r="D106" s="28">
        <v>65.900000000000006</v>
      </c>
      <c r="E106" s="28">
        <v>47.4</v>
      </c>
      <c r="F106" s="29">
        <f t="shared" si="34"/>
        <v>139.02953586497893</v>
      </c>
      <c r="G106" s="29">
        <f t="shared" si="35"/>
        <v>60.970464135021075</v>
      </c>
      <c r="H106" s="28">
        <v>95</v>
      </c>
      <c r="I106" s="29">
        <f t="shared" si="36"/>
        <v>155.97046413502107</v>
      </c>
      <c r="M106" s="31"/>
      <c r="Q106" s="17"/>
      <c r="R106" s="17"/>
      <c r="S106" s="17"/>
      <c r="T106" s="19">
        <f t="shared" si="38"/>
        <v>139.02953586497893</v>
      </c>
      <c r="U106" s="20">
        <f t="shared" si="37"/>
        <v>155.97046413502107</v>
      </c>
      <c r="V106" s="36">
        <v>100</v>
      </c>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row>
    <row r="107" spans="1:65" s="11" customFormat="1" x14ac:dyDescent="0.2">
      <c r="A107" s="22" t="s">
        <v>199</v>
      </c>
      <c r="B107" s="23" t="s">
        <v>57</v>
      </c>
      <c r="C107" s="28" t="s">
        <v>46</v>
      </c>
      <c r="D107" s="28">
        <v>266.5</v>
      </c>
      <c r="E107" s="28">
        <v>212.7</v>
      </c>
      <c r="F107" s="29">
        <f t="shared" si="34"/>
        <v>125.29384109073814</v>
      </c>
      <c r="G107" s="29">
        <f t="shared" si="35"/>
        <v>74.706158909261859</v>
      </c>
      <c r="H107" s="28">
        <v>80</v>
      </c>
      <c r="I107" s="29">
        <f t="shared" si="36"/>
        <v>154.70615890926186</v>
      </c>
      <c r="M107" s="31"/>
      <c r="Q107" s="17"/>
      <c r="R107" s="17"/>
      <c r="S107" s="17"/>
      <c r="T107" s="19">
        <f t="shared" si="38"/>
        <v>125.29384109073814</v>
      </c>
      <c r="U107" s="20">
        <f t="shared" si="37"/>
        <v>154.70615890926186</v>
      </c>
      <c r="V107" s="36">
        <v>101</v>
      </c>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row>
    <row r="108" spans="1:65" s="11" customFormat="1" x14ac:dyDescent="0.2">
      <c r="A108" s="24" t="s">
        <v>204</v>
      </c>
      <c r="B108" s="23" t="s">
        <v>124</v>
      </c>
      <c r="C108" s="28" t="s">
        <v>46</v>
      </c>
      <c r="D108" s="28">
        <v>271.5</v>
      </c>
      <c r="E108" s="28">
        <v>216.1</v>
      </c>
      <c r="F108" s="29">
        <f t="shared" si="34"/>
        <v>125.63627950023137</v>
      </c>
      <c r="G108" s="29">
        <f t="shared" si="35"/>
        <v>74.363720499768633</v>
      </c>
      <c r="H108" s="28">
        <v>80</v>
      </c>
      <c r="I108" s="29">
        <f t="shared" si="36"/>
        <v>154.36372049976865</v>
      </c>
      <c r="M108" s="31"/>
      <c r="Q108" s="17"/>
      <c r="R108" s="17"/>
      <c r="S108" s="17"/>
      <c r="T108" s="19">
        <f t="shared" si="38"/>
        <v>125.63627950023137</v>
      </c>
      <c r="U108" s="20">
        <f t="shared" si="37"/>
        <v>154.36372049976865</v>
      </c>
      <c r="V108" s="36">
        <v>102</v>
      </c>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row>
    <row r="109" spans="1:65" s="11" customFormat="1" x14ac:dyDescent="0.2">
      <c r="A109" s="22" t="s">
        <v>205</v>
      </c>
      <c r="B109" s="23" t="s">
        <v>34</v>
      </c>
      <c r="C109" s="28" t="s">
        <v>46</v>
      </c>
      <c r="D109" s="28">
        <v>271.5</v>
      </c>
      <c r="E109" s="28">
        <v>216.1</v>
      </c>
      <c r="F109" s="29">
        <f t="shared" si="34"/>
        <v>125.63627950023137</v>
      </c>
      <c r="G109" s="29">
        <f t="shared" si="35"/>
        <v>74.363720499768633</v>
      </c>
      <c r="H109" s="28">
        <v>80</v>
      </c>
      <c r="I109" s="29">
        <f t="shared" si="36"/>
        <v>154.36372049976865</v>
      </c>
      <c r="M109" s="31"/>
      <c r="Q109" s="17"/>
      <c r="R109" s="17"/>
      <c r="S109" s="17"/>
      <c r="T109" s="19">
        <f t="shared" si="38"/>
        <v>125.63627950023137</v>
      </c>
      <c r="U109" s="20">
        <f t="shared" si="37"/>
        <v>154.36372049976865</v>
      </c>
      <c r="V109" s="36">
        <v>102</v>
      </c>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row>
    <row r="110" spans="1:65" s="11" customFormat="1" x14ac:dyDescent="0.2">
      <c r="A110" s="10" t="s">
        <v>207</v>
      </c>
      <c r="B110" s="11" t="s">
        <v>40</v>
      </c>
      <c r="C110" s="28" t="s">
        <v>46</v>
      </c>
      <c r="D110" s="28">
        <v>264.3</v>
      </c>
      <c r="E110" s="28">
        <v>216.1</v>
      </c>
      <c r="F110" s="29">
        <f t="shared" si="34"/>
        <v>122.3044886626562</v>
      </c>
      <c r="G110" s="29">
        <f t="shared" si="35"/>
        <v>77.695511337343802</v>
      </c>
      <c r="H110" s="28">
        <v>75</v>
      </c>
      <c r="I110" s="29">
        <f t="shared" si="36"/>
        <v>152.69551133734382</v>
      </c>
      <c r="L110" s="27"/>
      <c r="M110" s="40"/>
      <c r="N110" s="27"/>
      <c r="Q110" s="17"/>
      <c r="R110" s="18"/>
      <c r="S110" s="18"/>
      <c r="T110" s="99">
        <v>116.2</v>
      </c>
      <c r="U110" s="20">
        <f t="shared" si="37"/>
        <v>152.69551133734382</v>
      </c>
      <c r="V110" s="36">
        <v>104</v>
      </c>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row>
    <row r="111" spans="1:65" s="11" customFormat="1" x14ac:dyDescent="0.2">
      <c r="A111" s="24" t="s">
        <v>211</v>
      </c>
      <c r="B111" s="23" t="s">
        <v>27</v>
      </c>
      <c r="C111" s="28" t="s">
        <v>31</v>
      </c>
      <c r="D111" s="28">
        <v>153.19999999999999</v>
      </c>
      <c r="E111" s="28">
        <v>115.1</v>
      </c>
      <c r="F111" s="29">
        <f t="shared" si="34"/>
        <v>133.10165073848827</v>
      </c>
      <c r="G111" s="29">
        <f t="shared" si="35"/>
        <v>66.898349261511726</v>
      </c>
      <c r="H111" s="28">
        <v>85</v>
      </c>
      <c r="I111" s="29">
        <f t="shared" si="36"/>
        <v>151.89834926151173</v>
      </c>
      <c r="M111" s="31"/>
      <c r="Q111" s="17"/>
      <c r="R111" s="17"/>
      <c r="S111" s="17"/>
      <c r="T111" s="99">
        <v>124.6</v>
      </c>
      <c r="U111" s="20">
        <f t="shared" si="37"/>
        <v>151.89834926151173</v>
      </c>
      <c r="V111" s="36">
        <v>105</v>
      </c>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row>
    <row r="112" spans="1:65" s="11" customFormat="1" x14ac:dyDescent="0.2">
      <c r="A112" s="24" t="s">
        <v>213</v>
      </c>
      <c r="B112" s="23" t="s">
        <v>34</v>
      </c>
      <c r="C112" s="28" t="s">
        <v>31</v>
      </c>
      <c r="D112" s="28">
        <v>153.5</v>
      </c>
      <c r="E112" s="28">
        <v>115.1</v>
      </c>
      <c r="F112" s="29">
        <f t="shared" si="34"/>
        <v>133.36229365768898</v>
      </c>
      <c r="G112" s="29">
        <f t="shared" si="35"/>
        <v>66.63770634231102</v>
      </c>
      <c r="H112" s="28">
        <v>85</v>
      </c>
      <c r="I112" s="29">
        <f t="shared" si="36"/>
        <v>151.63770634231102</v>
      </c>
      <c r="M112" s="31"/>
      <c r="Q112" s="17"/>
      <c r="R112" s="17"/>
      <c r="S112" s="17"/>
      <c r="T112" s="19">
        <f t="shared" si="38"/>
        <v>133.36229365768898</v>
      </c>
      <c r="U112" s="20">
        <f t="shared" si="37"/>
        <v>151.63770634231102</v>
      </c>
      <c r="V112" s="36">
        <v>106</v>
      </c>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row>
    <row r="113" spans="1:65" s="11" customFormat="1" x14ac:dyDescent="0.2">
      <c r="A113" s="24" t="s">
        <v>210</v>
      </c>
      <c r="B113" s="23" t="s">
        <v>40</v>
      </c>
      <c r="C113" s="28" t="s">
        <v>46</v>
      </c>
      <c r="D113" s="28">
        <v>269</v>
      </c>
      <c r="E113" s="28">
        <v>216.1</v>
      </c>
      <c r="F113" s="29">
        <f t="shared" si="34"/>
        <v>124.47940768162889</v>
      </c>
      <c r="G113" s="29">
        <f t="shared" si="35"/>
        <v>75.520592318371115</v>
      </c>
      <c r="H113" s="28">
        <v>75</v>
      </c>
      <c r="I113" s="29">
        <f t="shared" si="36"/>
        <v>150.52059231837111</v>
      </c>
      <c r="M113" s="31"/>
      <c r="Q113" s="17"/>
      <c r="R113" s="17"/>
      <c r="S113" s="17"/>
      <c r="T113" s="19">
        <f t="shared" si="38"/>
        <v>124.47940768162889</v>
      </c>
      <c r="U113" s="20">
        <f t="shared" si="37"/>
        <v>150.52059231837111</v>
      </c>
      <c r="V113" s="36">
        <v>107</v>
      </c>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row>
    <row r="114" spans="1:65" s="11" customFormat="1" x14ac:dyDescent="0.2">
      <c r="A114" s="24" t="s">
        <v>196</v>
      </c>
      <c r="B114" s="23" t="s">
        <v>40</v>
      </c>
      <c r="C114" s="28" t="s">
        <v>25</v>
      </c>
      <c r="D114" s="28">
        <v>68.599999999999994</v>
      </c>
      <c r="E114" s="28">
        <v>47.4</v>
      </c>
      <c r="F114" s="29">
        <f t="shared" si="34"/>
        <v>144.72573839662445</v>
      </c>
      <c r="G114" s="29">
        <f t="shared" si="35"/>
        <v>55.27426160337555</v>
      </c>
      <c r="H114" s="28">
        <v>95</v>
      </c>
      <c r="I114" s="29">
        <f t="shared" si="36"/>
        <v>150.27426160337555</v>
      </c>
      <c r="M114" s="31"/>
      <c r="Q114" s="17"/>
      <c r="R114" s="17"/>
      <c r="S114" s="17"/>
      <c r="T114" s="99">
        <v>123.8</v>
      </c>
      <c r="U114" s="20">
        <f t="shared" si="37"/>
        <v>150.27426160337555</v>
      </c>
      <c r="V114" s="36">
        <v>108</v>
      </c>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row>
    <row r="115" spans="1:65" s="11" customFormat="1" x14ac:dyDescent="0.2">
      <c r="A115" s="22" t="s">
        <v>208</v>
      </c>
      <c r="B115" s="23" t="s">
        <v>124</v>
      </c>
      <c r="C115" s="28" t="s">
        <v>46</v>
      </c>
      <c r="D115" s="28">
        <v>265.5</v>
      </c>
      <c r="E115" s="28">
        <v>212.7</v>
      </c>
      <c r="F115" s="29">
        <f t="shared" si="34"/>
        <v>124.82369534555713</v>
      </c>
      <c r="G115" s="29">
        <f t="shared" si="35"/>
        <v>75.176304654442873</v>
      </c>
      <c r="H115" s="28">
        <v>75</v>
      </c>
      <c r="I115" s="29">
        <f t="shared" si="36"/>
        <v>150.17630465444287</v>
      </c>
      <c r="M115" s="31"/>
      <c r="Q115" s="17"/>
      <c r="R115" s="17"/>
      <c r="S115" s="17"/>
      <c r="T115" s="19">
        <f t="shared" si="38"/>
        <v>124.82369534555713</v>
      </c>
      <c r="U115" s="20">
        <f t="shared" si="37"/>
        <v>150.17630465444287</v>
      </c>
      <c r="V115" s="36">
        <v>109</v>
      </c>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row>
    <row r="116" spans="1:65" s="11" customFormat="1" x14ac:dyDescent="0.2">
      <c r="A116" s="24" t="s">
        <v>215</v>
      </c>
      <c r="B116" s="23" t="s">
        <v>27</v>
      </c>
      <c r="C116" s="28" t="s">
        <v>31</v>
      </c>
      <c r="D116" s="28">
        <v>155.9</v>
      </c>
      <c r="E116" s="28">
        <v>115.1</v>
      </c>
      <c r="F116" s="29">
        <f t="shared" si="34"/>
        <v>135.44743701129454</v>
      </c>
      <c r="G116" s="29">
        <f t="shared" si="35"/>
        <v>64.552562988705461</v>
      </c>
      <c r="H116" s="28">
        <v>85</v>
      </c>
      <c r="I116" s="29">
        <f t="shared" si="36"/>
        <v>149.55256298870546</v>
      </c>
      <c r="M116" s="31"/>
      <c r="Q116" s="17"/>
      <c r="R116" s="17"/>
      <c r="S116" s="17"/>
      <c r="T116" s="99">
        <v>123.3</v>
      </c>
      <c r="U116" s="20">
        <f t="shared" si="37"/>
        <v>149.55256298870546</v>
      </c>
      <c r="V116" s="36">
        <v>110</v>
      </c>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row>
    <row r="117" spans="1:65" s="11" customFormat="1" x14ac:dyDescent="0.2">
      <c r="A117" s="22" t="s">
        <v>216</v>
      </c>
      <c r="B117" s="23" t="s">
        <v>132</v>
      </c>
      <c r="C117" s="28" t="s">
        <v>31</v>
      </c>
      <c r="D117" s="28">
        <v>156</v>
      </c>
      <c r="E117" s="28">
        <v>115.1</v>
      </c>
      <c r="F117" s="29">
        <f t="shared" si="34"/>
        <v>135.53431798436145</v>
      </c>
      <c r="G117" s="29">
        <f t="shared" si="35"/>
        <v>64.465682015638549</v>
      </c>
      <c r="H117" s="28">
        <v>85</v>
      </c>
      <c r="I117" s="29">
        <f t="shared" si="36"/>
        <v>149.46568201563855</v>
      </c>
      <c r="M117" s="31"/>
      <c r="Q117" s="17"/>
      <c r="R117" s="17"/>
      <c r="S117" s="17"/>
      <c r="T117" s="19">
        <f t="shared" si="38"/>
        <v>135.53431798436145</v>
      </c>
      <c r="U117" s="20">
        <f t="shared" si="37"/>
        <v>149.46568201563855</v>
      </c>
      <c r="V117" s="36">
        <v>111</v>
      </c>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row>
    <row r="118" spans="1:65" s="11" customFormat="1" x14ac:dyDescent="0.2">
      <c r="A118" s="22" t="s">
        <v>209</v>
      </c>
      <c r="B118" s="23" t="s">
        <v>34</v>
      </c>
      <c r="C118" s="28" t="s">
        <v>58</v>
      </c>
      <c r="D118" s="28">
        <v>50.6</v>
      </c>
      <c r="E118" s="28">
        <v>35.700000000000003</v>
      </c>
      <c r="F118" s="29">
        <f t="shared" si="34"/>
        <v>141.73669467787113</v>
      </c>
      <c r="G118" s="29">
        <f t="shared" si="35"/>
        <v>58.263305322128872</v>
      </c>
      <c r="H118" s="28">
        <v>90</v>
      </c>
      <c r="I118" s="29">
        <f t="shared" si="36"/>
        <v>148.26330532212887</v>
      </c>
      <c r="M118" s="31"/>
      <c r="Q118" s="17"/>
      <c r="R118" s="17"/>
      <c r="S118" s="17"/>
      <c r="T118" s="19">
        <f t="shared" si="38"/>
        <v>141.73669467787113</v>
      </c>
      <c r="U118" s="20">
        <f t="shared" si="37"/>
        <v>148.26330532212887</v>
      </c>
      <c r="V118" s="36">
        <v>112</v>
      </c>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row>
    <row r="119" spans="1:65" s="11" customFormat="1" x14ac:dyDescent="0.2">
      <c r="A119" s="24" t="s">
        <v>221</v>
      </c>
      <c r="B119" s="25" t="s">
        <v>222</v>
      </c>
      <c r="C119" s="28" t="s">
        <v>31</v>
      </c>
      <c r="D119" s="28">
        <v>158.19999999999999</v>
      </c>
      <c r="E119" s="28">
        <v>115.1</v>
      </c>
      <c r="F119" s="29">
        <f t="shared" ref="F119:F135" si="39">D119/E119*100</f>
        <v>137.44569939183319</v>
      </c>
      <c r="G119" s="29">
        <f t="shared" ref="G119:G135" si="40">200-F119</f>
        <v>62.554300608166812</v>
      </c>
      <c r="H119" s="34">
        <v>85</v>
      </c>
      <c r="I119" s="29">
        <f t="shared" ref="I119:I138" si="41">SUM(G119:H119)</f>
        <v>147.55430060816681</v>
      </c>
      <c r="L119" s="27"/>
      <c r="M119" s="40"/>
      <c r="N119" s="27"/>
      <c r="O119" s="25"/>
      <c r="Q119" s="17"/>
      <c r="R119" s="18"/>
      <c r="S119" s="18"/>
      <c r="T119" s="99">
        <v>127.4</v>
      </c>
      <c r="U119" s="20">
        <f t="shared" ref="U119:U138" si="42">I119</f>
        <v>147.55430060816681</v>
      </c>
      <c r="V119" s="36">
        <v>113</v>
      </c>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row>
    <row r="120" spans="1:65" s="11" customFormat="1" x14ac:dyDescent="0.2">
      <c r="A120" s="24" t="s">
        <v>214</v>
      </c>
      <c r="B120" s="23" t="s">
        <v>57</v>
      </c>
      <c r="C120" s="28" t="s">
        <v>46</v>
      </c>
      <c r="D120" s="28">
        <v>272.39999999999998</v>
      </c>
      <c r="E120" s="28">
        <v>212.7</v>
      </c>
      <c r="F120" s="29">
        <f t="shared" si="39"/>
        <v>128.06770098730607</v>
      </c>
      <c r="G120" s="29">
        <f t="shared" si="40"/>
        <v>71.932299012693932</v>
      </c>
      <c r="H120" s="28">
        <v>75</v>
      </c>
      <c r="I120" s="29">
        <f t="shared" si="41"/>
        <v>146.93229901269393</v>
      </c>
      <c r="M120" s="31"/>
      <c r="Q120" s="17"/>
      <c r="R120" s="17"/>
      <c r="S120" s="17"/>
      <c r="T120" s="99">
        <v>120.4</v>
      </c>
      <c r="U120" s="20">
        <f t="shared" si="42"/>
        <v>146.93229901269393</v>
      </c>
      <c r="V120" s="36">
        <v>114</v>
      </c>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row>
    <row r="121" spans="1:65" s="11" customFormat="1" x14ac:dyDescent="0.2">
      <c r="A121" s="24" t="s">
        <v>212</v>
      </c>
      <c r="B121" s="25" t="s">
        <v>132</v>
      </c>
      <c r="C121" s="28" t="s">
        <v>25</v>
      </c>
      <c r="D121" s="34">
        <v>72.3</v>
      </c>
      <c r="E121" s="28">
        <v>48.6</v>
      </c>
      <c r="F121" s="29">
        <f t="shared" si="39"/>
        <v>148.76543209876542</v>
      </c>
      <c r="G121" s="29">
        <f t="shared" si="40"/>
        <v>51.234567901234584</v>
      </c>
      <c r="H121" s="34">
        <v>95</v>
      </c>
      <c r="I121" s="29">
        <f t="shared" si="41"/>
        <v>146.23456790123458</v>
      </c>
      <c r="K121" s="25"/>
      <c r="L121" s="27"/>
      <c r="M121" s="40"/>
      <c r="N121" s="27"/>
      <c r="O121" s="25"/>
      <c r="Q121" s="17"/>
      <c r="R121" s="18"/>
      <c r="S121" s="18"/>
      <c r="T121" s="99">
        <v>128.69999999999999</v>
      </c>
      <c r="U121" s="20">
        <f t="shared" si="42"/>
        <v>146.23456790123458</v>
      </c>
      <c r="V121" s="36">
        <v>115</v>
      </c>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row>
    <row r="122" spans="1:65" s="11" customFormat="1" x14ac:dyDescent="0.2">
      <c r="A122" s="24" t="s">
        <v>219</v>
      </c>
      <c r="B122" s="23" t="s">
        <v>40</v>
      </c>
      <c r="C122" s="28" t="s">
        <v>46</v>
      </c>
      <c r="D122" s="28">
        <v>279</v>
      </c>
      <c r="E122" s="28">
        <v>216.1</v>
      </c>
      <c r="F122" s="29">
        <f t="shared" si="39"/>
        <v>129.10689495603887</v>
      </c>
      <c r="G122" s="29">
        <f t="shared" si="40"/>
        <v>70.893105043961128</v>
      </c>
      <c r="H122" s="28">
        <v>75</v>
      </c>
      <c r="I122" s="29">
        <f t="shared" si="41"/>
        <v>145.89310504396113</v>
      </c>
      <c r="M122" s="31"/>
      <c r="Q122" s="17"/>
      <c r="R122" s="17"/>
      <c r="S122" s="17"/>
      <c r="T122" s="19">
        <f t="shared" ref="T122:T138" si="43">F122</f>
        <v>129.10689495603887</v>
      </c>
      <c r="U122" s="20">
        <f t="shared" si="42"/>
        <v>145.89310504396113</v>
      </c>
      <c r="V122" s="36">
        <v>116</v>
      </c>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row>
    <row r="123" spans="1:65" s="11" customFormat="1" x14ac:dyDescent="0.2">
      <c r="A123" s="24" t="s">
        <v>217</v>
      </c>
      <c r="B123" s="23" t="s">
        <v>57</v>
      </c>
      <c r="C123" s="28" t="s">
        <v>46</v>
      </c>
      <c r="D123" s="28">
        <v>276.2</v>
      </c>
      <c r="E123" s="28">
        <v>212.7</v>
      </c>
      <c r="F123" s="29">
        <f t="shared" si="39"/>
        <v>129.85425481899389</v>
      </c>
      <c r="G123" s="29">
        <f t="shared" si="40"/>
        <v>70.145745181006106</v>
      </c>
      <c r="H123" s="28">
        <v>75</v>
      </c>
      <c r="I123" s="29">
        <f t="shared" si="41"/>
        <v>145.14574518100611</v>
      </c>
      <c r="M123" s="31"/>
      <c r="Q123" s="17"/>
      <c r="R123" s="17"/>
      <c r="S123" s="17"/>
      <c r="T123" s="19">
        <f t="shared" si="43"/>
        <v>129.85425481899389</v>
      </c>
      <c r="U123" s="20">
        <f t="shared" si="42"/>
        <v>145.14574518100611</v>
      </c>
      <c r="V123" s="36">
        <v>117</v>
      </c>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row>
    <row r="124" spans="1:65" s="11" customFormat="1" x14ac:dyDescent="0.2">
      <c r="A124" s="22" t="s">
        <v>218</v>
      </c>
      <c r="B124" s="23" t="s">
        <v>84</v>
      </c>
      <c r="C124" s="28" t="s">
        <v>58</v>
      </c>
      <c r="D124" s="28">
        <v>50.4</v>
      </c>
      <c r="E124" s="28">
        <v>35.700000000000003</v>
      </c>
      <c r="F124" s="29">
        <f t="shared" si="39"/>
        <v>141.17647058823528</v>
      </c>
      <c r="G124" s="29">
        <f t="shared" si="40"/>
        <v>58.823529411764724</v>
      </c>
      <c r="H124" s="28">
        <v>85</v>
      </c>
      <c r="I124" s="29">
        <f t="shared" si="41"/>
        <v>143.82352941176472</v>
      </c>
      <c r="M124" s="31"/>
      <c r="Q124" s="17" t="s">
        <v>100</v>
      </c>
      <c r="R124" s="17">
        <v>5</v>
      </c>
      <c r="S124" s="17">
        <v>113.2</v>
      </c>
      <c r="T124" s="99">
        <v>109</v>
      </c>
      <c r="U124" s="20">
        <f t="shared" si="42"/>
        <v>143.82352941176472</v>
      </c>
      <c r="V124" s="36">
        <v>118</v>
      </c>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row>
    <row r="125" spans="1:65" s="11" customFormat="1" x14ac:dyDescent="0.2">
      <c r="A125" s="24" t="s">
        <v>223</v>
      </c>
      <c r="B125" s="23" t="s">
        <v>224</v>
      </c>
      <c r="C125" s="28" t="s">
        <v>46</v>
      </c>
      <c r="D125" s="28">
        <v>281.3</v>
      </c>
      <c r="E125" s="28">
        <v>212.7</v>
      </c>
      <c r="F125" s="29">
        <f t="shared" si="39"/>
        <v>132.25199811941704</v>
      </c>
      <c r="G125" s="29">
        <f t="shared" si="40"/>
        <v>67.748001880582962</v>
      </c>
      <c r="H125" s="28">
        <v>75</v>
      </c>
      <c r="I125" s="29">
        <f t="shared" si="41"/>
        <v>142.74800188058296</v>
      </c>
      <c r="M125" s="31"/>
      <c r="Q125" s="17"/>
      <c r="R125" s="17"/>
      <c r="S125" s="17"/>
      <c r="T125" s="19">
        <f t="shared" si="43"/>
        <v>132.25199811941704</v>
      </c>
      <c r="U125" s="20">
        <f t="shared" si="42"/>
        <v>142.74800188058296</v>
      </c>
      <c r="V125" s="36">
        <v>119</v>
      </c>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row>
    <row r="126" spans="1:65" s="11" customFormat="1" x14ac:dyDescent="0.2">
      <c r="A126" s="22" t="s">
        <v>220</v>
      </c>
      <c r="B126" s="23" t="s">
        <v>24</v>
      </c>
      <c r="C126" s="28" t="s">
        <v>25</v>
      </c>
      <c r="D126" s="28">
        <v>74.2</v>
      </c>
      <c r="E126" s="28">
        <v>48.6</v>
      </c>
      <c r="F126" s="29">
        <f t="shared" si="39"/>
        <v>152.67489711934158</v>
      </c>
      <c r="G126" s="29">
        <f t="shared" si="40"/>
        <v>47.32510288065842</v>
      </c>
      <c r="H126" s="28">
        <v>95</v>
      </c>
      <c r="I126" s="29">
        <f t="shared" si="41"/>
        <v>142.32510288065842</v>
      </c>
      <c r="M126" s="31"/>
      <c r="Q126" s="17"/>
      <c r="R126" s="17"/>
      <c r="S126" s="17"/>
      <c r="T126" s="38">
        <v>121.4</v>
      </c>
      <c r="U126" s="20">
        <f t="shared" si="42"/>
        <v>142.32510288065842</v>
      </c>
      <c r="V126" s="36">
        <v>120</v>
      </c>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row>
    <row r="127" spans="1:65" s="11" customFormat="1" x14ac:dyDescent="0.2">
      <c r="A127" s="24" t="s">
        <v>225</v>
      </c>
      <c r="B127" s="23" t="s">
        <v>34</v>
      </c>
      <c r="C127" s="28" t="s">
        <v>46</v>
      </c>
      <c r="D127" s="28">
        <v>278.10000000000002</v>
      </c>
      <c r="E127" s="28">
        <v>216.1</v>
      </c>
      <c r="F127" s="29">
        <f t="shared" si="39"/>
        <v>128.690421101342</v>
      </c>
      <c r="G127" s="29">
        <f t="shared" si="40"/>
        <v>71.309578898658003</v>
      </c>
      <c r="H127" s="28">
        <v>70</v>
      </c>
      <c r="I127" s="29">
        <f t="shared" si="41"/>
        <v>141.309578898658</v>
      </c>
      <c r="M127" s="31"/>
      <c r="Q127" s="17"/>
      <c r="R127" s="17"/>
      <c r="S127" s="17"/>
      <c r="T127" s="19">
        <f t="shared" si="43"/>
        <v>128.690421101342</v>
      </c>
      <c r="U127" s="20">
        <f t="shared" si="42"/>
        <v>141.309578898658</v>
      </c>
      <c r="V127" s="36">
        <v>121</v>
      </c>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row>
    <row r="128" spans="1:65" s="11" customFormat="1" x14ac:dyDescent="0.2">
      <c r="A128" s="24" t="s">
        <v>226</v>
      </c>
      <c r="B128" s="23" t="s">
        <v>27</v>
      </c>
      <c r="C128" s="28" t="s">
        <v>46</v>
      </c>
      <c r="D128" s="28">
        <v>289.7</v>
      </c>
      <c r="E128" s="28">
        <v>216.1</v>
      </c>
      <c r="F128" s="29">
        <f t="shared" si="39"/>
        <v>134.05830633965758</v>
      </c>
      <c r="G128" s="29">
        <f t="shared" si="40"/>
        <v>65.941693660342423</v>
      </c>
      <c r="H128" s="28">
        <v>75</v>
      </c>
      <c r="I128" s="29">
        <f t="shared" si="41"/>
        <v>140.94169366034242</v>
      </c>
      <c r="M128" s="31"/>
      <c r="Q128" s="17"/>
      <c r="R128" s="17"/>
      <c r="S128" s="17"/>
      <c r="T128" s="99">
        <v>123.5</v>
      </c>
      <c r="U128" s="20">
        <f t="shared" si="42"/>
        <v>140.94169366034242</v>
      </c>
      <c r="V128" s="36">
        <v>122</v>
      </c>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row>
    <row r="129" spans="1:65" s="11" customFormat="1" x14ac:dyDescent="0.2">
      <c r="A129" s="24" t="s">
        <v>227</v>
      </c>
      <c r="B129" s="23" t="s">
        <v>40</v>
      </c>
      <c r="C129" s="28" t="s">
        <v>46</v>
      </c>
      <c r="D129" s="28">
        <v>282.7</v>
      </c>
      <c r="E129" s="28">
        <v>216.1</v>
      </c>
      <c r="F129" s="29">
        <f t="shared" si="39"/>
        <v>130.81906524757056</v>
      </c>
      <c r="G129" s="29">
        <f t="shared" si="40"/>
        <v>69.180934752429437</v>
      </c>
      <c r="H129" s="28">
        <v>70</v>
      </c>
      <c r="I129" s="29">
        <f t="shared" si="41"/>
        <v>139.18093475242944</v>
      </c>
      <c r="M129" s="31"/>
      <c r="Q129" s="17"/>
      <c r="R129" s="17"/>
      <c r="S129" s="17"/>
      <c r="T129" s="19">
        <f t="shared" si="43"/>
        <v>130.81906524757056</v>
      </c>
      <c r="U129" s="20">
        <f t="shared" si="42"/>
        <v>139.18093475242944</v>
      </c>
      <c r="V129" s="36">
        <v>123</v>
      </c>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row>
    <row r="130" spans="1:65" s="11" customFormat="1" x14ac:dyDescent="0.2">
      <c r="A130" s="24" t="s">
        <v>228</v>
      </c>
      <c r="B130" s="23" t="s">
        <v>27</v>
      </c>
      <c r="C130" s="28" t="s">
        <v>46</v>
      </c>
      <c r="D130" s="28">
        <v>295.2</v>
      </c>
      <c r="E130" s="28">
        <v>216.1</v>
      </c>
      <c r="F130" s="29">
        <f t="shared" si="39"/>
        <v>136.60342434058305</v>
      </c>
      <c r="G130" s="29">
        <f t="shared" si="40"/>
        <v>63.396575659416953</v>
      </c>
      <c r="H130" s="28">
        <v>70</v>
      </c>
      <c r="I130" s="29">
        <f t="shared" si="41"/>
        <v>133.39657565941695</v>
      </c>
      <c r="M130" s="31"/>
      <c r="Q130" s="17"/>
      <c r="R130" s="17"/>
      <c r="S130" s="17"/>
      <c r="T130" s="99">
        <v>126.3</v>
      </c>
      <c r="U130" s="20">
        <f t="shared" si="42"/>
        <v>133.39657565941695</v>
      </c>
      <c r="V130" s="36">
        <v>124</v>
      </c>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row>
    <row r="131" spans="1:65" s="11" customFormat="1" x14ac:dyDescent="0.2">
      <c r="A131" s="22" t="s">
        <v>229</v>
      </c>
      <c r="B131" s="23" t="s">
        <v>34</v>
      </c>
      <c r="C131" s="28" t="s">
        <v>46</v>
      </c>
      <c r="D131" s="28">
        <v>300.8</v>
      </c>
      <c r="E131" s="28">
        <v>216.1</v>
      </c>
      <c r="F131" s="29">
        <f t="shared" si="39"/>
        <v>139.19481721425265</v>
      </c>
      <c r="G131" s="29">
        <f t="shared" si="40"/>
        <v>60.805182785747348</v>
      </c>
      <c r="H131" s="28">
        <v>70</v>
      </c>
      <c r="I131" s="29">
        <f t="shared" si="41"/>
        <v>130.80518278574735</v>
      </c>
      <c r="M131" s="31"/>
      <c r="Q131" s="17"/>
      <c r="R131" s="17"/>
      <c r="S131" s="17"/>
      <c r="T131" s="19">
        <f t="shared" si="43"/>
        <v>139.19481721425265</v>
      </c>
      <c r="U131" s="20">
        <f t="shared" si="42"/>
        <v>130.80518278574735</v>
      </c>
      <c r="V131" s="36">
        <v>125</v>
      </c>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row>
    <row r="132" spans="1:65" s="11" customFormat="1" x14ac:dyDescent="0.2">
      <c r="A132" s="24" t="s">
        <v>231</v>
      </c>
      <c r="B132" s="23" t="s">
        <v>224</v>
      </c>
      <c r="C132" s="28" t="s">
        <v>46</v>
      </c>
      <c r="D132" s="28">
        <v>301.2</v>
      </c>
      <c r="E132" s="28">
        <v>216.1</v>
      </c>
      <c r="F132" s="29">
        <f t="shared" si="39"/>
        <v>139.37991670522908</v>
      </c>
      <c r="G132" s="29">
        <f t="shared" si="40"/>
        <v>60.620083294770922</v>
      </c>
      <c r="H132" s="28">
        <v>70</v>
      </c>
      <c r="I132" s="29">
        <f t="shared" si="41"/>
        <v>130.62008329477092</v>
      </c>
      <c r="M132" s="31"/>
      <c r="Q132" s="17"/>
      <c r="R132" s="17"/>
      <c r="S132" s="17"/>
      <c r="T132" s="99">
        <v>121.6</v>
      </c>
      <c r="U132" s="20">
        <f t="shared" si="42"/>
        <v>130.62008329477092</v>
      </c>
      <c r="V132" s="36">
        <v>126</v>
      </c>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row>
    <row r="133" spans="1:65" s="11" customFormat="1" x14ac:dyDescent="0.2">
      <c r="A133" s="24" t="s">
        <v>232</v>
      </c>
      <c r="B133" s="23" t="s">
        <v>24</v>
      </c>
      <c r="C133" s="28" t="s">
        <v>46</v>
      </c>
      <c r="D133" s="28">
        <v>302.2</v>
      </c>
      <c r="E133" s="28">
        <v>216.1</v>
      </c>
      <c r="F133" s="29">
        <f t="shared" si="39"/>
        <v>139.84266543267006</v>
      </c>
      <c r="G133" s="29">
        <f t="shared" si="40"/>
        <v>60.15733456732994</v>
      </c>
      <c r="H133" s="28">
        <v>70</v>
      </c>
      <c r="I133" s="29">
        <f t="shared" si="41"/>
        <v>130.15733456732994</v>
      </c>
      <c r="M133" s="31"/>
      <c r="Q133" s="17"/>
      <c r="R133" s="17"/>
      <c r="S133" s="17"/>
      <c r="T133" s="19">
        <f t="shared" si="43"/>
        <v>139.84266543267006</v>
      </c>
      <c r="U133" s="20">
        <f t="shared" si="42"/>
        <v>130.15733456732994</v>
      </c>
      <c r="V133" s="36">
        <v>127</v>
      </c>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row>
    <row r="134" spans="1:65" s="11" customFormat="1" x14ac:dyDescent="0.2">
      <c r="A134" s="22" t="s">
        <v>233</v>
      </c>
      <c r="B134" s="23" t="s">
        <v>40</v>
      </c>
      <c r="C134" s="28" t="s">
        <v>46</v>
      </c>
      <c r="D134" s="28">
        <v>302.5</v>
      </c>
      <c r="E134" s="28">
        <v>216.1</v>
      </c>
      <c r="F134" s="29">
        <f t="shared" si="39"/>
        <v>139.98149005090238</v>
      </c>
      <c r="G134" s="29">
        <f t="shared" si="40"/>
        <v>60.01850994909762</v>
      </c>
      <c r="H134" s="28">
        <v>70</v>
      </c>
      <c r="I134" s="29">
        <f t="shared" si="41"/>
        <v>130.01850994909762</v>
      </c>
      <c r="M134" s="31"/>
      <c r="Q134" s="17"/>
      <c r="R134" s="17"/>
      <c r="S134" s="17"/>
      <c r="T134" s="19">
        <f t="shared" si="43"/>
        <v>139.98149005090238</v>
      </c>
      <c r="U134" s="20">
        <f t="shared" si="42"/>
        <v>130.01850994909762</v>
      </c>
      <c r="V134" s="36">
        <v>128</v>
      </c>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row>
    <row r="135" spans="1:65" s="11" customFormat="1" x14ac:dyDescent="0.2">
      <c r="A135" s="22" t="s">
        <v>230</v>
      </c>
      <c r="B135" s="23" t="s">
        <v>224</v>
      </c>
      <c r="C135" s="28" t="s">
        <v>25</v>
      </c>
      <c r="D135" s="28">
        <v>81.7</v>
      </c>
      <c r="E135" s="28">
        <v>48.6</v>
      </c>
      <c r="F135" s="29">
        <f t="shared" si="39"/>
        <v>168.10699588477368</v>
      </c>
      <c r="G135" s="29">
        <f t="shared" si="40"/>
        <v>31.893004115226319</v>
      </c>
      <c r="H135" s="28">
        <v>95</v>
      </c>
      <c r="I135" s="29">
        <f t="shared" si="41"/>
        <v>126.89300411522632</v>
      </c>
      <c r="M135" s="31"/>
      <c r="Q135" s="17"/>
      <c r="R135" s="17"/>
      <c r="S135" s="17"/>
      <c r="T135" s="38">
        <v>135.5</v>
      </c>
      <c r="U135" s="20">
        <f t="shared" si="42"/>
        <v>126.89300411522632</v>
      </c>
      <c r="V135" s="36">
        <v>129</v>
      </c>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row>
    <row r="136" spans="1:65" s="11" customFormat="1" x14ac:dyDescent="0.2">
      <c r="A136" s="24" t="s">
        <v>235</v>
      </c>
      <c r="B136" s="23" t="s">
        <v>40</v>
      </c>
      <c r="C136" s="28" t="s">
        <v>48</v>
      </c>
      <c r="F136" s="29">
        <v>0</v>
      </c>
      <c r="G136" s="28">
        <v>0</v>
      </c>
      <c r="H136" s="28">
        <v>90</v>
      </c>
      <c r="I136" s="28">
        <f t="shared" si="41"/>
        <v>90</v>
      </c>
      <c r="M136" s="31"/>
      <c r="Q136" s="17"/>
      <c r="R136" s="17"/>
      <c r="S136" s="17"/>
      <c r="T136" s="99">
        <v>115.1</v>
      </c>
      <c r="U136" s="46">
        <f t="shared" si="42"/>
        <v>90</v>
      </c>
      <c r="V136" s="36">
        <v>130</v>
      </c>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row>
    <row r="137" spans="1:65" s="11" customFormat="1" x14ac:dyDescent="0.2">
      <c r="A137" s="24" t="s">
        <v>236</v>
      </c>
      <c r="B137" s="23" t="s">
        <v>24</v>
      </c>
      <c r="C137" s="28" t="s">
        <v>48</v>
      </c>
      <c r="D137" s="28">
        <v>79.7</v>
      </c>
      <c r="E137" s="28">
        <v>40.5</v>
      </c>
      <c r="F137" s="29">
        <f>D137/E137*100</f>
        <v>196.79012345679013</v>
      </c>
      <c r="G137" s="29">
        <f>200-F137</f>
        <v>3.209876543209873</v>
      </c>
      <c r="H137" s="28">
        <v>85</v>
      </c>
      <c r="I137" s="29">
        <f t="shared" si="41"/>
        <v>88.209876543209873</v>
      </c>
      <c r="M137" s="31"/>
      <c r="Q137" s="17"/>
      <c r="R137" s="17"/>
      <c r="S137" s="17"/>
      <c r="T137" s="99">
        <v>125.4</v>
      </c>
      <c r="U137" s="20">
        <f t="shared" si="42"/>
        <v>88.209876543209873</v>
      </c>
      <c r="V137" s="36">
        <v>131</v>
      </c>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row>
    <row r="138" spans="1:65" s="11" customFormat="1" ht="16" thickBot="1" x14ac:dyDescent="0.25">
      <c r="A138" s="47" t="s">
        <v>237</v>
      </c>
      <c r="B138" s="48" t="s">
        <v>224</v>
      </c>
      <c r="C138" s="49" t="s">
        <v>58</v>
      </c>
      <c r="D138" s="49">
        <v>64.8</v>
      </c>
      <c r="E138" s="49">
        <v>35.700000000000003</v>
      </c>
      <c r="F138" s="50">
        <f>D138/E138*100</f>
        <v>181.51260504201679</v>
      </c>
      <c r="G138" s="50">
        <f>200-F138</f>
        <v>18.487394957983213</v>
      </c>
      <c r="H138" s="49">
        <v>65</v>
      </c>
      <c r="I138" s="50">
        <f t="shared" si="41"/>
        <v>83.487394957983213</v>
      </c>
      <c r="J138" s="51"/>
      <c r="K138" s="51"/>
      <c r="L138" s="51"/>
      <c r="M138" s="52"/>
      <c r="N138" s="51"/>
      <c r="O138" s="51"/>
      <c r="P138" s="51"/>
      <c r="Q138" s="53"/>
      <c r="R138" s="53"/>
      <c r="S138" s="53"/>
      <c r="T138" s="54">
        <f t="shared" si="43"/>
        <v>181.51260504201679</v>
      </c>
      <c r="U138" s="55">
        <f t="shared" si="42"/>
        <v>83.487394957983213</v>
      </c>
      <c r="V138" s="36">
        <v>132</v>
      </c>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row>
    <row r="144" spans="1:65" ht="16" thickBot="1" x14ac:dyDescent="0.25">
      <c r="L144" s="4"/>
      <c r="T144"/>
    </row>
    <row r="145" spans="1:20" ht="30" customHeight="1" thickBot="1" x14ac:dyDescent="0.25">
      <c r="A145" s="116" t="s">
        <v>286</v>
      </c>
      <c r="B145" s="117"/>
      <c r="C145" s="118"/>
      <c r="D145" s="119" t="s">
        <v>239</v>
      </c>
      <c r="E145" s="2"/>
      <c r="F145" s="2"/>
      <c r="G145" s="2"/>
      <c r="H145" s="2"/>
      <c r="I145" s="56"/>
      <c r="J145" s="121"/>
      <c r="K145" s="56"/>
      <c r="L145" s="4"/>
      <c r="T145"/>
    </row>
    <row r="146" spans="1:20" ht="16" thickBot="1" x14ac:dyDescent="0.25">
      <c r="A146" s="58" t="s">
        <v>15</v>
      </c>
      <c r="B146" s="6" t="s">
        <v>241</v>
      </c>
      <c r="C146" s="6" t="s">
        <v>242</v>
      </c>
      <c r="D146" s="120"/>
      <c r="E146" s="57"/>
      <c r="F146" s="2"/>
      <c r="G146" s="2"/>
      <c r="H146" s="2"/>
      <c r="I146" s="56"/>
      <c r="J146" s="121"/>
      <c r="K146" s="56"/>
      <c r="L146" s="4"/>
      <c r="T146"/>
    </row>
    <row r="147" spans="1:20" ht="30" customHeight="1" x14ac:dyDescent="0.2">
      <c r="A147" s="62" t="s">
        <v>287</v>
      </c>
      <c r="B147" s="61" t="s">
        <v>254</v>
      </c>
      <c r="C147" s="59">
        <v>1</v>
      </c>
      <c r="D147" s="89"/>
      <c r="F147" s="65"/>
      <c r="G147" s="65"/>
      <c r="H147" s="65"/>
      <c r="L147" s="4"/>
      <c r="T147"/>
    </row>
    <row r="148" spans="1:20" ht="39.75" customHeight="1" thickBot="1" x14ac:dyDescent="0.25">
      <c r="A148" s="90" t="s">
        <v>290</v>
      </c>
      <c r="B148" s="90" t="s">
        <v>291</v>
      </c>
      <c r="C148" s="91">
        <v>2</v>
      </c>
      <c r="D148" s="78"/>
      <c r="F148" s="65"/>
      <c r="G148" s="65"/>
      <c r="H148" s="65"/>
      <c r="L148" s="4"/>
      <c r="T148"/>
    </row>
    <row r="149" spans="1:20" ht="45" customHeight="1" thickBot="1" x14ac:dyDescent="0.25">
      <c r="A149" s="62" t="s">
        <v>288</v>
      </c>
      <c r="B149" s="61" t="s">
        <v>289</v>
      </c>
      <c r="C149" s="59">
        <v>3</v>
      </c>
      <c r="D149" s="77"/>
      <c r="F149" s="65"/>
      <c r="G149" s="65"/>
      <c r="H149" s="65"/>
      <c r="L149" s="4"/>
      <c r="T149"/>
    </row>
    <row r="150" spans="1:20" ht="30" customHeight="1" x14ac:dyDescent="0.2">
      <c r="A150" s="103" t="s">
        <v>260</v>
      </c>
      <c r="B150" s="103"/>
      <c r="C150" s="103"/>
      <c r="D150" s="103"/>
      <c r="E150" s="65"/>
      <c r="F150" s="65"/>
      <c r="G150" s="65"/>
      <c r="H150" s="65"/>
      <c r="I150" s="80"/>
      <c r="J150" s="65"/>
      <c r="K150" s="65"/>
      <c r="L150" s="4"/>
      <c r="T150"/>
    </row>
    <row r="151" spans="1:20" ht="15" customHeight="1" x14ac:dyDescent="0.2">
      <c r="A151" s="103"/>
      <c r="B151" s="103"/>
      <c r="C151" s="103"/>
      <c r="D151" s="103"/>
      <c r="F151" s="65"/>
      <c r="G151" s="65"/>
      <c r="H151" s="65"/>
      <c r="I151" s="65"/>
      <c r="L151" s="4"/>
      <c r="T151"/>
    </row>
    <row r="152" spans="1:20" ht="15" customHeight="1" x14ac:dyDescent="0.2">
      <c r="A152" s="103"/>
      <c r="B152" s="103"/>
      <c r="C152" s="103"/>
      <c r="D152" s="103"/>
      <c r="F152" s="72"/>
      <c r="G152" s="72"/>
      <c r="H152" s="72"/>
      <c r="I152" s="72"/>
      <c r="L152" s="4"/>
      <c r="T152"/>
    </row>
    <row r="153" spans="1:20" x14ac:dyDescent="0.2">
      <c r="I153" s="72"/>
      <c r="J153" s="72"/>
      <c r="K153" s="72"/>
      <c r="L153" s="72"/>
      <c r="M153" s="72"/>
      <c r="N153" s="72"/>
      <c r="O153" s="72"/>
      <c r="P153" s="72"/>
      <c r="Q153" s="72"/>
    </row>
    <row r="154" spans="1:20" x14ac:dyDescent="0.2">
      <c r="I154" s="72"/>
      <c r="J154" s="72"/>
      <c r="K154" s="72"/>
      <c r="L154" s="72"/>
      <c r="M154" s="72"/>
      <c r="N154" s="72"/>
      <c r="O154" s="72"/>
      <c r="P154" s="72"/>
      <c r="Q154" s="72"/>
    </row>
    <row r="155" spans="1:20" x14ac:dyDescent="0.2">
      <c r="I155" s="72"/>
      <c r="J155" s="72"/>
      <c r="K155" s="72"/>
      <c r="L155" s="72"/>
      <c r="M155" s="72"/>
      <c r="N155" s="72"/>
      <c r="O155" s="72"/>
      <c r="P155" s="72"/>
      <c r="Q155" s="72"/>
    </row>
    <row r="156" spans="1:20" x14ac:dyDescent="0.2">
      <c r="I156" s="72"/>
      <c r="J156" s="72"/>
      <c r="K156" s="72"/>
      <c r="L156" s="72"/>
      <c r="M156" s="72"/>
      <c r="N156" s="72"/>
      <c r="O156" s="72"/>
      <c r="P156" s="72"/>
      <c r="Q156" s="72"/>
    </row>
  </sheetData>
  <sortState xmlns:xlrd2="http://schemas.microsoft.com/office/spreadsheetml/2017/richdata2" ref="A21:CR136">
    <sortCondition descending="1" ref="M21:M136"/>
  </sortState>
  <mergeCells count="28">
    <mergeCell ref="A150:D150"/>
    <mergeCell ref="A151:D152"/>
    <mergeCell ref="J145:J146"/>
    <mergeCell ref="S5:S6"/>
    <mergeCell ref="L5:L6"/>
    <mergeCell ref="M5:M6"/>
    <mergeCell ref="N5:N6"/>
    <mergeCell ref="O5:O6"/>
    <mergeCell ref="P5:P6"/>
    <mergeCell ref="R5:R6"/>
    <mergeCell ref="F5:F6"/>
    <mergeCell ref="G5:G6"/>
    <mergeCell ref="H5:H6"/>
    <mergeCell ref="K5:K6"/>
    <mergeCell ref="A3:A6"/>
    <mergeCell ref="A145:C145"/>
    <mergeCell ref="D145:D146"/>
    <mergeCell ref="C5:C6"/>
    <mergeCell ref="D5:D6"/>
    <mergeCell ref="E5:E6"/>
    <mergeCell ref="T3:V3"/>
    <mergeCell ref="T4:T6"/>
    <mergeCell ref="U4:U6"/>
    <mergeCell ref="V4:V6"/>
    <mergeCell ref="B3:B6"/>
    <mergeCell ref="C3:S3"/>
    <mergeCell ref="I5:I6"/>
    <mergeCell ref="J5:J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9"/>
  <sheetViews>
    <sheetView workbookViewId="0">
      <selection activeCell="D14" sqref="D14"/>
    </sheetView>
  </sheetViews>
  <sheetFormatPr baseColWidth="10" defaultColWidth="8.83203125" defaultRowHeight="15" x14ac:dyDescent="0.2"/>
  <cols>
    <col min="1" max="4" width="15.6640625" customWidth="1"/>
  </cols>
  <sheetData>
    <row r="1" spans="1:4" ht="17" thickBot="1" x14ac:dyDescent="0.25">
      <c r="A1" s="92" t="s">
        <v>292</v>
      </c>
    </row>
    <row r="2" spans="1:4" ht="46" thickBot="1" x14ac:dyDescent="0.25">
      <c r="A2" s="152" t="s">
        <v>15</v>
      </c>
      <c r="B2" s="93" t="s">
        <v>293</v>
      </c>
      <c r="C2" s="93" t="s">
        <v>294</v>
      </c>
      <c r="D2" s="93" t="s">
        <v>295</v>
      </c>
    </row>
    <row r="3" spans="1:4" ht="31" thickBot="1" x14ac:dyDescent="0.25">
      <c r="A3" s="153"/>
      <c r="B3" s="94" t="s">
        <v>16</v>
      </c>
      <c r="C3" s="94" t="s">
        <v>16</v>
      </c>
      <c r="D3" s="94" t="s">
        <v>16</v>
      </c>
    </row>
    <row r="4" spans="1:4" ht="16" thickBot="1" x14ac:dyDescent="0.25">
      <c r="A4" s="95" t="s">
        <v>296</v>
      </c>
      <c r="B4">
        <v>40.200000000000003</v>
      </c>
      <c r="C4">
        <v>41.9</v>
      </c>
      <c r="D4">
        <v>41.6</v>
      </c>
    </row>
    <row r="5" spans="1:4" ht="16" thickBot="1" x14ac:dyDescent="0.25">
      <c r="A5" s="95" t="s">
        <v>297</v>
      </c>
      <c r="B5">
        <v>109</v>
      </c>
      <c r="C5">
        <v>113.2</v>
      </c>
      <c r="D5">
        <v>115.1</v>
      </c>
    </row>
    <row r="6" spans="1:4" ht="16" thickBot="1" x14ac:dyDescent="0.25">
      <c r="A6" s="95" t="s">
        <v>298</v>
      </c>
      <c r="B6">
        <v>35.1</v>
      </c>
      <c r="C6">
        <v>35.700000000000003</v>
      </c>
      <c r="D6">
        <v>35.700000000000003</v>
      </c>
    </row>
    <row r="7" spans="1:4" ht="16" thickBot="1" x14ac:dyDescent="0.25">
      <c r="A7" s="95" t="s">
        <v>299</v>
      </c>
      <c r="B7">
        <v>207.4</v>
      </c>
      <c r="C7">
        <v>212.7</v>
      </c>
      <c r="D7">
        <v>216.1</v>
      </c>
    </row>
    <row r="8" spans="1:4" ht="16" thickBot="1" x14ac:dyDescent="0.25">
      <c r="A8" s="95" t="s">
        <v>300</v>
      </c>
      <c r="B8">
        <v>39.5</v>
      </c>
      <c r="C8">
        <v>40.4</v>
      </c>
      <c r="D8">
        <v>40.5</v>
      </c>
    </row>
    <row r="9" spans="1:4" ht="16" thickBot="1" x14ac:dyDescent="0.25">
      <c r="A9" s="95" t="s">
        <v>301</v>
      </c>
      <c r="B9">
        <v>230.6</v>
      </c>
      <c r="C9">
        <v>237.7</v>
      </c>
      <c r="D9">
        <v>239.3</v>
      </c>
    </row>
    <row r="10" spans="1:4" ht="16" thickBot="1" x14ac:dyDescent="0.25">
      <c r="A10" s="95" t="s">
        <v>302</v>
      </c>
      <c r="B10">
        <v>48</v>
      </c>
      <c r="C10">
        <v>47.4</v>
      </c>
      <c r="D10">
        <v>48.6</v>
      </c>
    </row>
    <row r="11" spans="1:4" ht="16" thickBot="1" x14ac:dyDescent="0.25">
      <c r="A11" s="95" t="s">
        <v>303</v>
      </c>
      <c r="B11">
        <v>54.3</v>
      </c>
      <c r="C11">
        <v>57.3</v>
      </c>
    </row>
    <row r="12" spans="1:4" ht="16" thickBot="1" x14ac:dyDescent="0.25">
      <c r="A12" s="95" t="s">
        <v>304</v>
      </c>
      <c r="B12">
        <v>57</v>
      </c>
      <c r="C12">
        <v>66.5</v>
      </c>
    </row>
    <row r="13" spans="1:4" ht="16" thickBot="1" x14ac:dyDescent="0.25">
      <c r="A13" s="95" t="s">
        <v>305</v>
      </c>
      <c r="B13">
        <v>59.8</v>
      </c>
      <c r="C13">
        <v>72.3</v>
      </c>
    </row>
    <row r="14" spans="1:4" ht="16" thickBot="1" x14ac:dyDescent="0.25">
      <c r="A14" s="95" t="s">
        <v>306</v>
      </c>
      <c r="B14">
        <v>38.9</v>
      </c>
      <c r="C14">
        <v>40.4</v>
      </c>
    </row>
    <row r="15" spans="1:4" ht="16" thickBot="1" x14ac:dyDescent="0.25">
      <c r="A15" s="95" t="s">
        <v>307</v>
      </c>
      <c r="B15">
        <v>40.799999999999997</v>
      </c>
      <c r="C15">
        <v>46</v>
      </c>
    </row>
    <row r="16" spans="1:4" ht="16" thickBot="1" x14ac:dyDescent="0.25">
      <c r="A16" s="95" t="s">
        <v>308</v>
      </c>
      <c r="B16">
        <v>51.3</v>
      </c>
      <c r="C16">
        <v>54.2</v>
      </c>
    </row>
    <row r="17" spans="1:5" x14ac:dyDescent="0.2">
      <c r="A17" s="96" t="s">
        <v>309</v>
      </c>
    </row>
    <row r="18" spans="1:5" x14ac:dyDescent="0.2">
      <c r="A18" s="96" t="s">
        <v>310</v>
      </c>
    </row>
    <row r="20" spans="1:5" ht="16" x14ac:dyDescent="0.2">
      <c r="A20" s="97" t="s">
        <v>311</v>
      </c>
    </row>
    <row r="22" spans="1:5" x14ac:dyDescent="0.2">
      <c r="A22" s="154" t="s">
        <v>312</v>
      </c>
      <c r="B22" s="154"/>
      <c r="C22" s="154"/>
      <c r="D22" s="154"/>
      <c r="E22" s="72"/>
    </row>
    <row r="23" spans="1:5" x14ac:dyDescent="0.2">
      <c r="A23" s="154"/>
      <c r="B23" s="154"/>
      <c r="C23" s="154"/>
      <c r="D23" s="154"/>
      <c r="E23" s="72"/>
    </row>
    <row r="24" spans="1:5" x14ac:dyDescent="0.2">
      <c r="A24" s="154"/>
      <c r="B24" s="154"/>
      <c r="C24" s="154"/>
      <c r="D24" s="154"/>
      <c r="E24" s="72"/>
    </row>
    <row r="25" spans="1:5" x14ac:dyDescent="0.2">
      <c r="A25" s="154"/>
      <c r="B25" s="154"/>
      <c r="C25" s="154"/>
      <c r="D25" s="154"/>
      <c r="E25" s="72"/>
    </row>
    <row r="26" spans="1:5" x14ac:dyDescent="0.2">
      <c r="A26" s="154"/>
      <c r="B26" s="154"/>
      <c r="C26" s="154"/>
      <c r="D26" s="154"/>
      <c r="E26" s="72"/>
    </row>
    <row r="27" spans="1:5" x14ac:dyDescent="0.2">
      <c r="A27" s="154"/>
      <c r="B27" s="154"/>
      <c r="C27" s="154"/>
      <c r="D27" s="154"/>
      <c r="E27" s="98"/>
    </row>
    <row r="28" spans="1:5" x14ac:dyDescent="0.2">
      <c r="A28" s="98"/>
      <c r="B28" s="98"/>
      <c r="C28" s="98"/>
      <c r="D28" s="98"/>
      <c r="E28" s="98"/>
    </row>
    <row r="29" spans="1:5" x14ac:dyDescent="0.2">
      <c r="A29" s="98"/>
      <c r="B29" s="98"/>
      <c r="C29" s="98"/>
      <c r="D29" s="98"/>
      <c r="E29" s="98"/>
    </row>
  </sheetData>
  <mergeCells count="2">
    <mergeCell ref="A2:A3"/>
    <mergeCell ref="A22:D2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OHPSI</vt:lpstr>
      <vt:lpstr>OAAP</vt:lpstr>
      <vt:lpstr>ODTRL</vt:lpstr>
      <vt:lpstr>PITs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Blair</dc:creator>
  <cp:lastModifiedBy>Microsoft Office User</cp:lastModifiedBy>
  <dcterms:created xsi:type="dcterms:W3CDTF">2015-09-08T23:13:18Z</dcterms:created>
  <dcterms:modified xsi:type="dcterms:W3CDTF">2022-10-19T19:50:48Z</dcterms:modified>
</cp:coreProperties>
</file>